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19"/>
  <workbookPr codeName="สมุดงานนี้" defaultThemeVersion="124226"/>
  <mc:AlternateContent xmlns:mc="http://schemas.openxmlformats.org/markup-compatibility/2006">
    <mc:Choice Requires="x15">
      <x15ac:absPath xmlns:x15ac="http://schemas.microsoft.com/office/spreadsheetml/2010/11/ac" url="C:\Users\FA-Notebook 3\Desktop\"/>
    </mc:Choice>
  </mc:AlternateContent>
  <xr:revisionPtr revIDLastSave="0" documentId="11_51B47CEB98923139A8BD9419134026150F02B709" xr6:coauthVersionLast="47" xr6:coauthVersionMax="47" xr10:uidLastSave="{00000000-0000-0000-0000-000000000000}"/>
  <bookViews>
    <workbookView xWindow="0" yWindow="0" windowWidth="20490" windowHeight="7755" tabRatio="905" firstSheet="10" activeTab="10" xr2:uid="{00000000-000D-0000-FFFF-FFFF00000000}"/>
  </bookViews>
  <sheets>
    <sheet name="ตัวบ่งชี้ 1.2+1.3" sheetId="21" r:id="rId1"/>
    <sheet name="สรุประดับคณะ" sheetId="1" r:id="rId2"/>
    <sheet name="อาจารย์ตรี 63" sheetId="4" r:id="rId3"/>
    <sheet name="อาจารย์เอก 63" sheetId="13" r:id="rId4"/>
    <sheet name="อาจารย์โท 63" sheetId="12" r:id="rId5"/>
    <sheet name="ผศ.ตรี63" sheetId="14" r:id="rId6"/>
    <sheet name="ผศ.โท 63" sheetId="15" r:id="rId7"/>
    <sheet name="ผศ.เอก63" sheetId="16" r:id="rId8"/>
    <sheet name="รศ.โท 63" sheetId="20" r:id="rId9"/>
    <sheet name="รศ.เอก 63" sheetId="19" r:id="rId10"/>
    <sheet name="ศ.เอก 63 " sheetId="25" r:id="rId11"/>
  </sheets>
  <definedNames>
    <definedName name="_xlnm.Print_Titles" localSheetId="5">ผศ.ตรี63!$1:$4</definedName>
    <definedName name="_xlnm.Print_Titles" localSheetId="6">'ผศ.โท 63'!$1:$4</definedName>
    <definedName name="_xlnm.Print_Titles" localSheetId="7">ผศ.เอก63!$1:$4</definedName>
    <definedName name="_xlnm.Print_Titles" localSheetId="8">'รศ.โท 63'!$1:$4</definedName>
    <definedName name="_xlnm.Print_Titles" localSheetId="9">'รศ.เอก 63'!$1:$4</definedName>
    <definedName name="_xlnm.Print_Titles" localSheetId="10">'ศ.เอก 63 '!$1:$4</definedName>
    <definedName name="_xlnm.Print_Titles" localSheetId="4">'อาจารย์โท 63'!$1:$4</definedName>
    <definedName name="_xlnm.Print_Titles" localSheetId="3">'อาจารย์เอก 63'!$1:$4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25" l="1"/>
  <c r="M44" i="12"/>
  <c r="J44" i="12"/>
  <c r="M30" i="15"/>
  <c r="J30" i="15"/>
  <c r="M10" i="20"/>
  <c r="J10" i="20"/>
  <c r="M11" i="19"/>
  <c r="J11" i="19"/>
  <c r="S6" i="1" l="1"/>
  <c r="J9" i="25"/>
  <c r="J2" i="25"/>
  <c r="E2" i="25"/>
  <c r="M13" i="16" l="1"/>
  <c r="J13" i="16"/>
  <c r="M12" i="13"/>
  <c r="J12" i="13"/>
  <c r="H6" i="1" l="1"/>
  <c r="I6" i="1"/>
  <c r="N6" i="1"/>
  <c r="X6" i="1" l="1"/>
  <c r="M6" i="1"/>
  <c r="R6" i="1" l="1"/>
  <c r="W6" i="1" s="1"/>
  <c r="L6" i="1" l="1"/>
  <c r="Q6" i="1"/>
  <c r="K6" i="1"/>
  <c r="O6" i="1" l="1"/>
  <c r="P6" i="1" l="1"/>
  <c r="T6" i="1" l="1"/>
  <c r="K44" i="12" l="1"/>
  <c r="M8" i="14" l="1"/>
  <c r="G6" i="1" s="1"/>
  <c r="K8" i="14"/>
  <c r="J8" i="14"/>
  <c r="M12" i="4"/>
  <c r="F6" i="1" s="1"/>
  <c r="U6" i="1" s="1"/>
  <c r="J12" i="4"/>
  <c r="V6" i="1" l="1"/>
  <c r="E6" i="1" s="1"/>
  <c r="C6" i="1" s="1"/>
  <c r="J6" i="1"/>
  <c r="K12" i="13"/>
  <c r="J2" i="20"/>
  <c r="E2" i="20"/>
  <c r="K12" i="4"/>
  <c r="E2" i="19"/>
  <c r="J2" i="4"/>
  <c r="E2" i="4"/>
  <c r="J2" i="19"/>
  <c r="K13" i="16"/>
  <c r="J2" i="16"/>
  <c r="E2" i="16"/>
  <c r="J2" i="15"/>
  <c r="E2" i="15"/>
  <c r="J2" i="14"/>
  <c r="E2" i="14"/>
  <c r="J2" i="13"/>
  <c r="E2" i="13"/>
  <c r="J2" i="12"/>
  <c r="E2" i="12"/>
  <c r="I5" i="21" l="1"/>
  <c r="I18" i="21" l="1"/>
  <c r="I6" i="21" l="1"/>
  <c r="I7" i="21" s="1"/>
  <c r="I9" i="21" s="1"/>
  <c r="I10" i="21" s="1"/>
  <c r="I19" i="21"/>
  <c r="I20" i="21" s="1"/>
  <c r="I22" i="21" s="1"/>
  <c r="I23" i="21" s="1"/>
</calcChain>
</file>

<file path=xl/sharedStrings.xml><?xml version="1.0" encoding="utf-8"?>
<sst xmlns="http://schemas.openxmlformats.org/spreadsheetml/2006/main" count="856" uniqueCount="268">
  <si>
    <t>การคำนวณตามเกณฑ์การประกันคุณภาพการศึกษาภายใน (ระดับคณะ)</t>
  </si>
  <si>
    <t>ตัวบ่งชี้ที่ 1.2</t>
  </si>
  <si>
    <t>อาจารย์ประจำคณะที่มีคุณวุฒิปริญญาเอก</t>
  </si>
  <si>
    <t>จำนวนอาจารย์ประจำคณะที่มีคุณวุฒิปริญญาเอก</t>
  </si>
  <si>
    <t>(1)</t>
  </si>
  <si>
    <t>จำนวนอาจารย์ประจำคณะทั้งหมด</t>
  </si>
  <si>
    <t>(2)</t>
  </si>
  <si>
    <t>ค่าร้อยละของอาจารย์ประจำคณะที่คุณวุฒิปริญญาเอก</t>
  </si>
  <si>
    <t>(3) = (1)/(2)*100</t>
  </si>
  <si>
    <t xml:space="preserve">ค่าร้อยละที่กำหนดให้เป็นคะแนนเต็ม 5 </t>
  </si>
  <si>
    <t>(4)</t>
  </si>
  <si>
    <t>แปลงค่าร้อยละที่ได้</t>
  </si>
  <si>
    <t>(5) = (3)/(4)*5</t>
  </si>
  <si>
    <t>คะแนนที่ได้</t>
  </si>
  <si>
    <t>(6)</t>
  </si>
  <si>
    <t>ตัวบ่งชี้ที่ 1.3</t>
  </si>
  <si>
    <t>อาจารย์ประจำคณะที่ดำรงตำแหน่งทางวิชาการ</t>
  </si>
  <si>
    <t>จำนวนอาจารย์ประจำคณะที่ดำรงตำแหน่งทางวิชาการ</t>
  </si>
  <si>
    <t>ตารางแสดงจำนวนอาจารย์ จำแนกตามวุฒิและตำแหน่งทางวิชาการ</t>
  </si>
  <si>
    <t>คณะ</t>
  </si>
  <si>
    <t>ศิลปกรรมศาสตร์</t>
  </si>
  <si>
    <t>ปีการศึกษา</t>
  </si>
  <si>
    <t>คณะ/วิทยาลัย/ภาควิชา/สาขาวิชา</t>
  </si>
  <si>
    <t xml:space="preserve"> ปฏิบัติ งานจริง</t>
  </si>
  <si>
    <t>ลาศึกษาต่อ</t>
  </si>
  <si>
    <t>รวมทั้งหมด</t>
  </si>
  <si>
    <t>วุฒิปริญญาตรี</t>
  </si>
  <si>
    <t>วุฒิปริญญาโท</t>
  </si>
  <si>
    <t>วุฒิปริญญาเอก</t>
  </si>
  <si>
    <t>จำนวนรวม</t>
  </si>
  <si>
    <t>อ.</t>
  </si>
  <si>
    <t>ผศ.</t>
  </si>
  <si>
    <t>รศ.</t>
  </si>
  <si>
    <t>ศ.</t>
  </si>
  <si>
    <t>รวม</t>
  </si>
  <si>
    <t>คณะศิลปกรรมศาสตร์</t>
  </si>
  <si>
    <t>แบบรายงานอาจารย์ประจำ มหาวิทยาลัยเทคโนโลยีราชมงคลธัญบุรี</t>
  </si>
  <si>
    <r>
      <t xml:space="preserve">ตำแหน่ง </t>
    </r>
    <r>
      <rPr>
        <u/>
        <sz val="16"/>
        <color indexed="8"/>
        <rFont val="TH SarabunPSK"/>
        <family val="2"/>
      </rPr>
      <t xml:space="preserve">อาจารย์ 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ปริญญาตรี</t>
    </r>
  </si>
  <si>
    <t>ลำดับที่</t>
  </si>
  <si>
    <t>ชื่อ - นามสกุล</t>
  </si>
  <si>
    <t>ตำแหน่งงาน</t>
  </si>
  <si>
    <t>ไปช่วยราชการ</t>
  </si>
  <si>
    <t>ภาควิชา/สาขาวิชา</t>
  </si>
  <si>
    <t xml:space="preserve">วันที่เริ่มปฏิบัติงาน </t>
  </si>
  <si>
    <t xml:space="preserve">วันที่ลาออก/โอนย้าย   </t>
  </si>
  <si>
    <t xml:space="preserve">สถานะ </t>
  </si>
  <si>
    <t>ระยะเวลาการปฏิบัติงาน</t>
  </si>
  <si>
    <t>การนับ</t>
  </si>
  <si>
    <t>(ใช่ = 1, ไม่ = -)</t>
  </si>
  <si>
    <t>(ว/ด/ป)</t>
  </si>
  <si>
    <t xml:space="preserve">ปฏิบัติงาน </t>
  </si>
  <si>
    <t>ลาศึกษาต่อเต็มเวลา</t>
  </si>
  <si>
    <t>(เดือน)</t>
  </si>
  <si>
    <t>0, 0.5, 1</t>
  </si>
  <si>
    <t>นาย</t>
  </si>
  <si>
    <t>ดิษฐวัฒน์</t>
  </si>
  <si>
    <t>อินนุพัฒน์</t>
  </si>
  <si>
    <t>ข้าราชการ</t>
  </si>
  <si>
    <t>สาขาวิชาประติมากรรม</t>
  </si>
  <si>
    <t xml:space="preserve"> -</t>
  </si>
  <si>
    <t>นาง</t>
  </si>
  <si>
    <t>มาลัย</t>
  </si>
  <si>
    <t>ตุ้มเรืองศรี</t>
  </si>
  <si>
    <t>สาขาวิชาออกแบบนิเทศศิลป์</t>
  </si>
  <si>
    <t>โสฬส</t>
  </si>
  <si>
    <t>มงคลประเสริฐ</t>
  </si>
  <si>
    <t>พนักงานราชการ</t>
  </si>
  <si>
    <t>สาขาวิชานาฎศิลป์ไทย</t>
  </si>
  <si>
    <t>นางสาว</t>
  </si>
  <si>
    <t>ขณิตา</t>
  </si>
  <si>
    <t>ภูละมูล</t>
  </si>
  <si>
    <t>ลูกจ้างชั่วคราว</t>
  </si>
  <si>
    <t>บุญสืบ</t>
  </si>
  <si>
    <t>เรืองนนท์</t>
  </si>
  <si>
    <t>สาขาวิชาดุริยางค์ไทย</t>
  </si>
  <si>
    <r>
      <t xml:space="preserve">ตำแหน่ง </t>
    </r>
    <r>
      <rPr>
        <u/>
        <sz val="16"/>
        <color indexed="8"/>
        <rFont val="TH SarabunPSK"/>
        <family val="2"/>
      </rPr>
      <t xml:space="preserve">อาจารย์ 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ปริญญาเอก</t>
    </r>
  </si>
  <si>
    <t>สุภาสิรีร์</t>
  </si>
  <si>
    <t>ปิยะพิพัฒน์</t>
  </si>
  <si>
    <t>สาขาวิชาดนตรีคีตศิลป์ไทยศึกษา</t>
  </si>
  <si>
    <t>กัญชพร</t>
  </si>
  <si>
    <t>ตันทอง</t>
  </si>
  <si>
    <t>พนักงานมหาวิทยาลัย</t>
  </si>
  <si>
    <t>สาขาวิชานาฎศิลป์ไทยศึกษา</t>
  </si>
  <si>
    <t>เอกพล</t>
  </si>
  <si>
    <t>เหมือนแย้ม</t>
  </si>
  <si>
    <t>14 มีนาคม 2554</t>
  </si>
  <si>
    <t>นวเทพ</t>
  </si>
  <si>
    <t>นพสุวรรณ</t>
  </si>
  <si>
    <t>สาขาวิชาดนตรีสากล</t>
  </si>
  <si>
    <t>ศรีดารา</t>
  </si>
  <si>
    <t>ติเพียร</t>
  </si>
  <si>
    <t>สาขาวิชาออกแบบภายใน</t>
  </si>
  <si>
    <r>
      <t xml:space="preserve">ตำแหน่ง </t>
    </r>
    <r>
      <rPr>
        <u/>
        <sz val="16"/>
        <color indexed="8"/>
        <rFont val="TH SarabunPSK"/>
        <family val="2"/>
      </rPr>
      <t xml:space="preserve">อาจารย์ 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ปริญญาโท</t>
    </r>
  </si>
  <si>
    <t>กมล</t>
  </si>
  <si>
    <t>สุทเธนทร์</t>
  </si>
  <si>
    <t>เกษียณ01-10-2020</t>
  </si>
  <si>
    <t>สุมิตร</t>
  </si>
  <si>
    <t>งะบุรง</t>
  </si>
  <si>
    <t>พิชญ์ภัสสร</t>
  </si>
  <si>
    <t>มหาสิริสุข</t>
  </si>
  <si>
    <t>สาโรจน์</t>
  </si>
  <si>
    <t>อนันตอวยพร</t>
  </si>
  <si>
    <t>สาขาวิชาจิตกรรม</t>
  </si>
  <si>
    <t>นรากร</t>
  </si>
  <si>
    <t>สิทธิเทศ</t>
  </si>
  <si>
    <t>ศิรดา</t>
  </si>
  <si>
    <t>พานิชอำนวย</t>
  </si>
  <si>
    <t>ณัฐพล</t>
  </si>
  <si>
    <t>ดีคำ</t>
  </si>
  <si>
    <t>อนันท์พร</t>
  </si>
  <si>
    <t>เอี่ยมชาญบรรจง</t>
  </si>
  <si>
    <t>บรรทม</t>
  </si>
  <si>
    <t>น่วมศิริ</t>
  </si>
  <si>
    <t>เอกสิทธิ์</t>
  </si>
  <si>
    <t>พานิชเจริญ</t>
  </si>
  <si>
    <t>สมาพร</t>
  </si>
  <si>
    <t>กุญแจทอง</t>
  </si>
  <si>
    <t>ยิ่งศักดิ์</t>
  </si>
  <si>
    <t>ชุ่มเย็น</t>
  </si>
  <si>
    <t>ณัฏฐนันท์</t>
  </si>
  <si>
    <t>จันนินวงศ์</t>
  </si>
  <si>
    <t>สาขาวิชานาฎศิลป์ศึกษา</t>
  </si>
  <si>
    <t xml:space="preserve">สุรยุทธ </t>
  </si>
  <si>
    <t>เพ็ชรพลาย</t>
  </si>
  <si>
    <t>สาขาวิชาศิลปะไทย</t>
  </si>
  <si>
    <t>คมกริช</t>
  </si>
  <si>
    <t>สวัสดิรมย์</t>
  </si>
  <si>
    <t>ศรศิลป์</t>
  </si>
  <si>
    <t>โสภณสกุลวงศ์</t>
  </si>
  <si>
    <t>สาขาวิชาออกแบบผลิตภัณฑ์</t>
  </si>
  <si>
    <t>วาสิน</t>
  </si>
  <si>
    <t>สายมา</t>
  </si>
  <si>
    <t xml:space="preserve">ประเสริฐ </t>
  </si>
  <si>
    <t>จันทรสุวรรณ</t>
  </si>
  <si>
    <t>วรรษกร</t>
  </si>
  <si>
    <t>คงถาวร</t>
  </si>
  <si>
    <t>สุเทพ</t>
  </si>
  <si>
    <t>อัศวหฤทัย</t>
  </si>
  <si>
    <t>สุภาพร</t>
  </si>
  <si>
    <t>พลายเวช</t>
  </si>
  <si>
    <t>ยงยุทธ</t>
  </si>
  <si>
    <t>สกุลชาตรี</t>
  </si>
  <si>
    <t>สาขาวิชาศิลปะภาพพิมพ์</t>
  </si>
  <si>
    <t>อชิตา</t>
  </si>
  <si>
    <t>เทพสถิตย์</t>
  </si>
  <si>
    <t>สาขาวช.เครื่องปั้นดินเผา</t>
  </si>
  <si>
    <t>ซอฐานานุศักดิ์</t>
  </si>
  <si>
    <t>สาขาวิชาเครื่องหนัง</t>
  </si>
  <si>
    <t>ธนาพร</t>
  </si>
  <si>
    <t>ประกอบดี</t>
  </si>
  <si>
    <t>สุระจิตร</t>
  </si>
  <si>
    <t>แก่นพิมพ์</t>
  </si>
  <si>
    <t>สาขาวิชาการออกแบบแฟชั่นและศิลปะสิ่งทอ</t>
  </si>
  <si>
    <t>นริศรา</t>
  </si>
  <si>
    <t>พันธุ์ธาดาพร</t>
  </si>
  <si>
    <t>ณัฐวุฒิ</t>
  </si>
  <si>
    <t>พวงพี</t>
  </si>
  <si>
    <t>พนังงานมหาวิทยาลัย</t>
  </si>
  <si>
    <t>สาขาวิชาจิตรกรรม</t>
  </si>
  <si>
    <t>ยุทธศักดิ์</t>
  </si>
  <si>
    <t>พลายภู่</t>
  </si>
  <si>
    <t>สาขาวิชาดนตรีคีตศิลป์สากลศึกษา</t>
  </si>
  <si>
    <t>สิรินทรา</t>
  </si>
  <si>
    <t>ชนะทัพ</t>
  </si>
  <si>
    <t xml:space="preserve">สุจิตรา </t>
  </si>
  <si>
    <t>พาหุการณ์</t>
  </si>
  <si>
    <t>อาทิตยา</t>
  </si>
  <si>
    <t>เงินแดง</t>
  </si>
  <si>
    <t>พัฒนา</t>
  </si>
  <si>
    <t>ฉินนะโสต</t>
  </si>
  <si>
    <t>ชิสา</t>
  </si>
  <si>
    <t>สุวรรณนาวิน</t>
  </si>
  <si>
    <t>ธรรมรัตน์</t>
  </si>
  <si>
    <t>บุญสุข</t>
  </si>
  <si>
    <t>สาขาวิชานวัตกรรมการออกแบบผลิตภัณฑ์ร่วมสมัย</t>
  </si>
  <si>
    <t>ฐานิญา</t>
  </si>
  <si>
    <t>รวิชวกรณ์</t>
  </si>
  <si>
    <t>หัตถศิลป์</t>
  </si>
  <si>
    <r>
      <t xml:space="preserve">ตำแหน่ง </t>
    </r>
    <r>
      <rPr>
        <u/>
        <sz val="16"/>
        <color indexed="8"/>
        <rFont val="TH SarabunPSK"/>
        <family val="2"/>
      </rPr>
      <t xml:space="preserve">ผู้ช่วยศาสตราจารย์ 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ปริญญาตรี</t>
    </r>
  </si>
  <si>
    <t>ธนเดช</t>
  </si>
  <si>
    <t>วรวงษ์</t>
  </si>
  <si>
    <r>
      <t xml:space="preserve">ตำแหน่ง </t>
    </r>
    <r>
      <rPr>
        <u/>
        <sz val="16"/>
        <color indexed="8"/>
        <rFont val="TH SarabunPSK"/>
        <family val="2"/>
      </rPr>
      <t>ผู้ช่วยศาสตราจารย์</t>
    </r>
    <r>
      <rPr>
        <sz val="16"/>
        <color indexed="8"/>
        <rFont val="TH SarabunPSK"/>
        <family val="2"/>
      </rPr>
      <t xml:space="preserve">  คุณวุฒิ </t>
    </r>
    <r>
      <rPr>
        <u/>
        <sz val="16"/>
        <color indexed="8"/>
        <rFont val="TH SarabunPSK"/>
        <family val="2"/>
      </rPr>
      <t>ปริญญาโท</t>
    </r>
  </si>
  <si>
    <t>นันทวรรณ</t>
  </si>
  <si>
    <t>หวลมานพ</t>
  </si>
  <si>
    <t>ไกรสร</t>
  </si>
  <si>
    <t>ประเสริฐ</t>
  </si>
  <si>
    <t>ชัยพร</t>
  </si>
  <si>
    <t>ระวีศิริ</t>
  </si>
  <si>
    <t>นฤพนธ์</t>
  </si>
  <si>
    <t>บูรณะบัญญัติ</t>
  </si>
  <si>
    <t>เฉลิมชัย</t>
  </si>
  <si>
    <t>สีตะระโส</t>
  </si>
  <si>
    <t>ประภาศรี</t>
  </si>
  <si>
    <t>จันทร์โอ</t>
  </si>
  <si>
    <t>สาขาวช.เครื่องหนัง</t>
  </si>
  <si>
    <t xml:space="preserve">จุฑามาศ </t>
  </si>
  <si>
    <t>เจริญพงษ์มาลา</t>
  </si>
  <si>
    <t>มาโนช</t>
  </si>
  <si>
    <t>บุญทองเล็ก</t>
  </si>
  <si>
    <t>ปวีณ์ริศา</t>
  </si>
  <si>
    <t>บุญปาน</t>
  </si>
  <si>
    <t>คมสันต์</t>
  </si>
  <si>
    <t>คำสิงหา</t>
  </si>
  <si>
    <t>อรรคพล</t>
  </si>
  <si>
    <t>เชิดชูศิลป์</t>
  </si>
  <si>
    <t xml:space="preserve">โยธิน </t>
  </si>
  <si>
    <t>แพทย์พิทักษ์</t>
  </si>
  <si>
    <t>ริสสวัณ</t>
  </si>
  <si>
    <t>อรชุน</t>
  </si>
  <si>
    <t>ว่าที่ร้อยตรีหญิง</t>
  </si>
  <si>
    <t>ปัญจลักษณ์</t>
  </si>
  <si>
    <t>หรีรักษ์</t>
  </si>
  <si>
    <t>คมสัน</t>
  </si>
  <si>
    <t>เรืองโกศล</t>
  </si>
  <si>
    <t>สรยุทธ</t>
  </si>
  <si>
    <t>ดวงใจ</t>
  </si>
  <si>
    <t>สุรพันธ์</t>
  </si>
  <si>
    <t>จันทนะสุต</t>
  </si>
  <si>
    <t>สาขาวิชาหัตถกรรม</t>
  </si>
  <si>
    <t>สิลัง</t>
  </si>
  <si>
    <t>สุพวงแก้ว</t>
  </si>
  <si>
    <t>สุชีรา</t>
  </si>
  <si>
    <t>อินทโชติ</t>
  </si>
  <si>
    <t>พิสิษฐ์</t>
  </si>
  <si>
    <t>บัวงาม</t>
  </si>
  <si>
    <t>ทศพร</t>
  </si>
  <si>
    <t>สุธรรม</t>
  </si>
  <si>
    <t>27 สิงหาคม 2545</t>
  </si>
  <si>
    <t>รัตนฤทธิ์</t>
  </si>
  <si>
    <t>จันทรรังสี</t>
  </si>
  <si>
    <t>ประวิทย์</t>
  </si>
  <si>
    <t>ฤทธิบูลย์</t>
  </si>
  <si>
    <t>สาขาวิชานาฏศิลป์ไทยศึกษา</t>
  </si>
  <si>
    <t>3 กรกฎาคม 2560</t>
  </si>
  <si>
    <r>
      <t xml:space="preserve">ตำแหน่ง </t>
    </r>
    <r>
      <rPr>
        <u/>
        <sz val="16"/>
        <color indexed="8"/>
        <rFont val="TH SarabunPSK"/>
        <family val="2"/>
      </rPr>
      <t>ผู้ช่วยศาสตราจารย์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ปริญญาเอก</t>
    </r>
  </si>
  <si>
    <t>บุญเรือง</t>
  </si>
  <si>
    <t>สมประจบ</t>
  </si>
  <si>
    <t>รุ่งนภา</t>
  </si>
  <si>
    <t>สุวรรณศรี</t>
  </si>
  <si>
    <t>ชมจันทร์</t>
  </si>
  <si>
    <t>ดาวเดือน</t>
  </si>
  <si>
    <t>ณปภัช</t>
  </si>
  <si>
    <t>เจริญผล</t>
  </si>
  <si>
    <t>สมพร</t>
  </si>
  <si>
    <t>วาสะศิริ</t>
  </si>
  <si>
    <t>ถาวรดา</t>
  </si>
  <si>
    <t>สาขาวิชาคีตศิลป์สากลศึกษา</t>
  </si>
  <si>
    <r>
      <t xml:space="preserve">ตำแหน่ง </t>
    </r>
    <r>
      <rPr>
        <u/>
        <sz val="16"/>
        <color indexed="8"/>
        <rFont val="TH SarabunPSK"/>
        <family val="2"/>
      </rPr>
      <t>รองศาสตราจารย์</t>
    </r>
    <r>
      <rPr>
        <sz val="16"/>
        <color indexed="8"/>
        <rFont val="TH SarabunPSK"/>
        <family val="2"/>
      </rPr>
      <t xml:space="preserve">  คุณวุฒิ </t>
    </r>
    <r>
      <rPr>
        <u/>
        <sz val="16"/>
        <color indexed="8"/>
        <rFont val="TH SarabunPSK"/>
        <family val="2"/>
      </rPr>
      <t>ปริญญาโท</t>
    </r>
  </si>
  <si>
    <t>บัณฑิต</t>
  </si>
  <si>
    <t>อินทร์คง</t>
  </si>
  <si>
    <t xml:space="preserve">อรุณ </t>
  </si>
  <si>
    <t>ศรีจันทร์</t>
  </si>
  <si>
    <t>คำรณ</t>
  </si>
  <si>
    <t>สุนทรานนท์</t>
  </si>
  <si>
    <t>ผู้เชี่ยวชาญ</t>
  </si>
  <si>
    <t>สาขาวิชานาฏศิลป์ไทย</t>
  </si>
  <si>
    <t>1 ตุลาคม 2563</t>
  </si>
  <si>
    <r>
      <t xml:space="preserve">ตำแหน่ง  </t>
    </r>
    <r>
      <rPr>
        <u/>
        <sz val="16"/>
        <color indexed="8"/>
        <rFont val="TH SarabunPSK"/>
        <family val="2"/>
      </rPr>
      <t>รองศาสตราจารย์</t>
    </r>
    <r>
      <rPr>
        <sz val="16"/>
        <color indexed="8"/>
        <rFont val="TH SarabunPSK"/>
        <family val="2"/>
      </rPr>
      <t xml:space="preserve">   คุณวุฒิ </t>
    </r>
    <r>
      <rPr>
        <u/>
        <sz val="16"/>
        <color indexed="8"/>
        <rFont val="TH SarabunPSK"/>
        <family val="2"/>
      </rPr>
      <t>ปริญญาเอก</t>
    </r>
  </si>
  <si>
    <t>ใจภักดิ์</t>
  </si>
  <si>
    <t>บูรพเจตนา</t>
  </si>
  <si>
    <t>o</t>
  </si>
  <si>
    <t>จารุวรรณ</t>
  </si>
  <si>
    <t>สุริยวรรณ์</t>
  </si>
  <si>
    <t>ไชยพจน์</t>
  </si>
  <si>
    <t>รจนา</t>
  </si>
  <si>
    <t>ปานฉัตท์</t>
  </si>
  <si>
    <t>ธุรี</t>
  </si>
  <si>
    <t>สาขาวิชาศิลปศึกษา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</si>
</sst>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[$-187041E]d\ mmm\ yy;@"/>
    <numFmt numFmtId="188" formatCode="[$-107041E]d\ mmmm\ yyyy;@"/>
    <numFmt numFmtId="189" formatCode="[$-187041E]d\ mmmm\ yyyy;@"/>
  </numFmts>
  <fonts count="2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0"/>
      <color indexed="8"/>
      <name val="Tahoma"/>
      <family val="2"/>
    </font>
    <font>
      <b/>
      <sz val="14"/>
      <color indexed="8"/>
      <name val="TH SarabunPSK"/>
      <family val="2"/>
    </font>
    <font>
      <sz val="8"/>
      <name val="Calibri"/>
      <family val="2"/>
      <charset val="222"/>
    </font>
    <font>
      <sz val="14"/>
      <name val="Cordia New"/>
      <family val="2"/>
    </font>
    <font>
      <sz val="10"/>
      <color indexed="8"/>
      <name val="Tahoma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color indexed="47"/>
      <name val="TH SarabunPSK"/>
      <family val="2"/>
    </font>
    <font>
      <sz val="16"/>
      <color indexed="8"/>
      <name val="TH SarabunPSK"/>
      <family val="2"/>
    </font>
    <font>
      <u/>
      <sz val="16"/>
      <color indexed="8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</font>
    <font>
      <sz val="16"/>
      <color theme="1"/>
      <name val="TH SarabunPSK"/>
      <family val="2"/>
    </font>
    <font>
      <b/>
      <u/>
      <sz val="16"/>
      <color indexed="8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color rgb="FFFF0000"/>
      <name val="TH SarabunPSK"/>
      <family val="2"/>
    </font>
    <font>
      <sz val="14"/>
      <color indexed="8"/>
      <name val="TH SarabunPSK"/>
      <family val="2"/>
    </font>
    <font>
      <sz val="12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0">
    <xf numFmtId="0" fontId="0" fillId="0" borderId="0"/>
    <xf numFmtId="0" fontId="1" fillId="0" borderId="0"/>
    <xf numFmtId="0" fontId="13" fillId="0" borderId="0"/>
    <xf numFmtId="0" fontId="5" fillId="0" borderId="0"/>
    <xf numFmtId="0" fontId="2" fillId="0" borderId="0"/>
    <xf numFmtId="0" fontId="6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7" xfId="4" applyFont="1" applyBorder="1" applyAlignment="1">
      <alignment vertical="center" shrinkToFit="1"/>
    </xf>
    <xf numFmtId="0" fontId="12" fillId="0" borderId="8" xfId="4" applyFont="1" applyBorder="1" applyAlignment="1">
      <alignment vertical="center" shrinkToFit="1"/>
    </xf>
    <xf numFmtId="0" fontId="12" fillId="0" borderId="6" xfId="4" applyFont="1" applyBorder="1" applyAlignment="1">
      <alignment vertical="center" shrinkToFit="1"/>
    </xf>
    <xf numFmtId="0" fontId="12" fillId="0" borderId="1" xfId="5" applyFont="1" applyBorder="1" applyAlignment="1">
      <alignment vertical="center" shrinkToFit="1"/>
    </xf>
    <xf numFmtId="0" fontId="12" fillId="0" borderId="1" xfId="4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4" applyFont="1" applyBorder="1" applyAlignment="1">
      <alignment vertical="center" shrinkToFit="1"/>
    </xf>
    <xf numFmtId="0" fontId="15" fillId="0" borderId="8" xfId="4" applyFont="1" applyBorder="1" applyAlignment="1">
      <alignment vertical="center" shrinkToFit="1"/>
    </xf>
    <xf numFmtId="0" fontId="15" fillId="0" borderId="6" xfId="4" applyFont="1" applyBorder="1" applyAlignment="1">
      <alignment vertical="center" shrinkToFit="1"/>
    </xf>
    <xf numFmtId="0" fontId="15" fillId="0" borderId="1" xfId="5" applyFont="1" applyBorder="1" applyAlignment="1">
      <alignment vertical="center" shrinkToFit="1"/>
    </xf>
    <xf numFmtId="0" fontId="15" fillId="0" borderId="1" xfId="4" applyFont="1" applyBorder="1" applyAlignment="1">
      <alignment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187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87" fontId="12" fillId="0" borderId="1" xfId="0" applyNumberFormat="1" applyFont="1" applyBorder="1" applyAlignment="1">
      <alignment horizontal="center" vertical="center"/>
    </xf>
    <xf numFmtId="0" fontId="12" fillId="0" borderId="7" xfId="4" applyFont="1" applyBorder="1" applyAlignment="1">
      <alignment horizontal="left" vertical="center" shrinkToFit="1"/>
    </xf>
    <xf numFmtId="0" fontId="12" fillId="0" borderId="8" xfId="4" applyFont="1" applyBorder="1" applyAlignment="1">
      <alignment horizontal="left" vertical="center" shrinkToFit="1"/>
    </xf>
    <xf numFmtId="0" fontId="12" fillId="0" borderId="6" xfId="4" applyFont="1" applyBorder="1" applyAlignment="1">
      <alignment horizontal="left" vertical="center" shrinkToFit="1"/>
    </xf>
    <xf numFmtId="0" fontId="15" fillId="0" borderId="7" xfId="5" applyFont="1" applyBorder="1" applyAlignment="1">
      <alignment vertical="center" shrinkToFit="1"/>
    </xf>
    <xf numFmtId="0" fontId="15" fillId="0" borderId="8" xfId="5" applyFont="1" applyBorder="1" applyAlignment="1">
      <alignment vertical="center" shrinkToFit="1"/>
    </xf>
    <xf numFmtId="0" fontId="15" fillId="0" borderId="6" xfId="5" applyFont="1" applyBorder="1" applyAlignment="1">
      <alignment vertical="center" shrinkToFit="1"/>
    </xf>
    <xf numFmtId="0" fontId="8" fillId="0" borderId="0" xfId="1" applyFont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0" fontId="8" fillId="0" borderId="1" xfId="5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6" xfId="4" applyFont="1" applyBorder="1" applyAlignment="1">
      <alignment shrinkToFit="1"/>
    </xf>
    <xf numFmtId="0" fontId="8" fillId="0" borderId="1" xfId="4" applyFont="1" applyBorder="1" applyAlignment="1">
      <alignment shrinkToFit="1"/>
    </xf>
    <xf numFmtId="0" fontId="8" fillId="0" borderId="17" xfId="4" applyFont="1" applyBorder="1" applyAlignment="1">
      <alignment shrinkToFit="1"/>
    </xf>
    <xf numFmtId="0" fontId="8" fillId="0" borderId="18" xfId="4" applyFont="1" applyBorder="1" applyAlignment="1">
      <alignment shrinkToFit="1"/>
    </xf>
    <xf numFmtId="0" fontId="8" fillId="0" borderId="19" xfId="4" applyFont="1" applyBorder="1" applyAlignment="1">
      <alignment shrinkToFit="1"/>
    </xf>
    <xf numFmtId="0" fontId="8" fillId="0" borderId="6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12" fillId="0" borderId="1" xfId="5" applyFont="1" applyBorder="1" applyAlignment="1">
      <alignment horizontal="left" vertical="center" shrinkToFit="1"/>
    </xf>
    <xf numFmtId="0" fontId="12" fillId="0" borderId="1" xfId="4" applyFont="1" applyBorder="1" applyAlignment="1">
      <alignment horizontal="left" vertical="center" shrinkToFit="1"/>
    </xf>
    <xf numFmtId="0" fontId="8" fillId="0" borderId="20" xfId="4" applyFont="1" applyBorder="1" applyAlignment="1">
      <alignment shrinkToFit="1"/>
    </xf>
    <xf numFmtId="0" fontId="21" fillId="0" borderId="1" xfId="0" applyFont="1" applyBorder="1" applyAlignment="1">
      <alignment horizontal="center" vertical="center" wrapText="1"/>
    </xf>
    <xf numFmtId="15" fontId="8" fillId="0" borderId="1" xfId="1" applyNumberFormat="1" applyFont="1" applyBorder="1" applyAlignment="1">
      <alignment horizontal="center" vertical="center"/>
    </xf>
    <xf numFmtId="188" fontId="15" fillId="0" borderId="1" xfId="4" applyNumberFormat="1" applyFont="1" applyBorder="1" applyAlignment="1">
      <alignment horizontal="center" vertical="center" shrinkToFit="1"/>
    </xf>
    <xf numFmtId="188" fontId="8" fillId="0" borderId="1" xfId="4" applyNumberFormat="1" applyFont="1" applyBorder="1" applyAlignment="1">
      <alignment horizontal="center" shrinkToFit="1"/>
    </xf>
    <xf numFmtId="189" fontId="12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88" fontId="12" fillId="0" borderId="1" xfId="4" applyNumberFormat="1" applyFont="1" applyBorder="1" applyAlignment="1">
      <alignment horizontal="right" vertical="center" shrinkToFit="1"/>
    </xf>
    <xf numFmtId="188" fontId="12" fillId="0" borderId="1" xfId="4" applyNumberFormat="1" applyFont="1" applyBorder="1" applyAlignment="1">
      <alignment horizontal="center" vertical="center" shrinkToFit="1"/>
    </xf>
    <xf numFmtId="2" fontId="19" fillId="3" borderId="1" xfId="0" applyNumberFormat="1" applyFont="1" applyFill="1" applyBorder="1" applyAlignment="1">
      <alignment horizontal="center" vertical="center" wrapText="1"/>
    </xf>
    <xf numFmtId="1" fontId="19" fillId="3" borderId="1" xfId="0" applyNumberFormat="1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89" fontId="15" fillId="0" borderId="1" xfId="0" applyNumberFormat="1" applyFont="1" applyBorder="1" applyAlignment="1">
      <alignment horizontal="center" vertical="center"/>
    </xf>
    <xf numFmtId="188" fontId="2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5" fillId="0" borderId="9" xfId="5" applyFont="1" applyBorder="1" applyAlignment="1">
      <alignment vertical="center" shrinkToFit="1"/>
    </xf>
    <xf numFmtId="0" fontId="15" fillId="0" borderId="10" xfId="5" applyFont="1" applyBorder="1" applyAlignment="1">
      <alignment vertical="center" shrinkToFit="1"/>
    </xf>
    <xf numFmtId="0" fontId="15" fillId="0" borderId="4" xfId="5" applyFont="1" applyBorder="1" applyAlignment="1">
      <alignment vertical="center" shrinkToFit="1"/>
    </xf>
    <xf numFmtId="0" fontId="8" fillId="0" borderId="5" xfId="5" applyFont="1" applyBorder="1" applyAlignment="1">
      <alignment horizontal="center" vertical="center" shrinkToFit="1"/>
    </xf>
    <xf numFmtId="188" fontId="8" fillId="0" borderId="5" xfId="4" applyNumberFormat="1" applyFont="1" applyBorder="1" applyAlignment="1">
      <alignment horizontal="center" vertical="center" shrinkToFit="1"/>
    </xf>
    <xf numFmtId="0" fontId="8" fillId="0" borderId="5" xfId="4" applyFont="1" applyBorder="1" applyAlignment="1">
      <alignment vertical="center" shrinkToFi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88" fontId="15" fillId="0" borderId="1" xfId="4" quotePrefix="1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5" fontId="8" fillId="0" borderId="1" xfId="0" applyNumberFormat="1" applyFont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 shrinkToFit="1"/>
    </xf>
    <xf numFmtId="0" fontId="8" fillId="0" borderId="1" xfId="4" applyFont="1" applyBorder="1" applyAlignment="1">
      <alignment vertical="center" shrinkToFit="1"/>
    </xf>
    <xf numFmtId="14" fontId="8" fillId="0" borderId="0" xfId="1" applyNumberFormat="1" applyFont="1" applyAlignment="1">
      <alignment vertical="center"/>
    </xf>
    <xf numFmtId="0" fontId="8" fillId="0" borderId="7" xfId="5" applyFont="1" applyBorder="1" applyAlignment="1">
      <alignment horizontal="left" vertical="center" shrinkToFit="1"/>
    </xf>
    <xf numFmtId="0" fontId="8" fillId="0" borderId="8" xfId="5" applyFont="1" applyBorder="1" applyAlignment="1">
      <alignment horizontal="left" vertical="center" shrinkToFit="1"/>
    </xf>
    <xf numFmtId="0" fontId="8" fillId="0" borderId="6" xfId="5" applyFont="1" applyBorder="1" applyAlignment="1">
      <alignment horizontal="left" vertical="center" shrinkToFit="1"/>
    </xf>
    <xf numFmtId="188" fontId="8" fillId="0" borderId="1" xfId="4" applyNumberFormat="1" applyFont="1" applyBorder="1" applyAlignment="1">
      <alignment horizontal="center" vertical="center" shrinkToFit="1"/>
    </xf>
    <xf numFmtId="187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87" fontId="8" fillId="0" borderId="6" xfId="0" applyNumberFormat="1" applyFont="1" applyBorder="1" applyAlignment="1">
      <alignment horizontal="center" vertical="center"/>
    </xf>
    <xf numFmtId="0" fontId="8" fillId="0" borderId="7" xfId="4" applyFont="1" applyBorder="1" applyAlignment="1">
      <alignment vertical="center" shrinkToFit="1"/>
    </xf>
    <xf numFmtId="0" fontId="8" fillId="0" borderId="8" xfId="4" applyFont="1" applyBorder="1" applyAlignment="1">
      <alignment vertical="center" shrinkToFit="1"/>
    </xf>
    <xf numFmtId="0" fontId="8" fillId="0" borderId="6" xfId="4" applyFont="1" applyBorder="1" applyAlignment="1">
      <alignment vertical="center" shrinkToFit="1"/>
    </xf>
    <xf numFmtId="0" fontId="8" fillId="0" borderId="1" xfId="5" applyFont="1" applyBorder="1" applyAlignment="1">
      <alignment horizontal="left" vertical="center" shrinkToFit="1"/>
    </xf>
    <xf numFmtId="188" fontId="8" fillId="0" borderId="1" xfId="4" applyNumberFormat="1" applyFont="1" applyBorder="1" applyAlignment="1">
      <alignment horizontal="right" vertical="center" shrinkToFit="1"/>
    </xf>
    <xf numFmtId="0" fontId="8" fillId="0" borderId="1" xfId="4" applyFont="1" applyBorder="1" applyAlignment="1">
      <alignment horizontal="center" vertical="center" shrinkToFit="1"/>
    </xf>
    <xf numFmtId="15" fontId="8" fillId="0" borderId="5" xfId="0" applyNumberFormat="1" applyFont="1" applyBorder="1" applyAlignment="1">
      <alignment horizontal="right" vertical="center"/>
    </xf>
    <xf numFmtId="0" fontId="8" fillId="3" borderId="5" xfId="0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0" fontId="8" fillId="0" borderId="5" xfId="4" applyFont="1" applyBorder="1" applyAlignment="1">
      <alignment horizontal="left" vertical="center" shrinkToFit="1"/>
    </xf>
    <xf numFmtId="187" fontId="8" fillId="0" borderId="5" xfId="0" applyNumberFormat="1" applyFont="1" applyBorder="1" applyAlignment="1">
      <alignment horizontal="center" vertical="center"/>
    </xf>
  </cellXfs>
  <cellStyles count="10"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_Sheet1" xfId="4" xr:uid="{00000000-0005-0000-0000-000004000000}"/>
    <cellStyle name="Normal_Sheet2" xfId="5" xr:uid="{00000000-0005-0000-0000-000005000000}"/>
    <cellStyle name="ปกติ" xfId="0" builtinId="0"/>
    <cellStyle name="ปกติ 2" xfId="6" xr:uid="{00000000-0005-0000-0000-000006000000}"/>
    <cellStyle name="ปกติ 3" xfId="7" xr:uid="{00000000-0005-0000-0000-000007000000}"/>
    <cellStyle name="ปกติ 4" xfId="8" xr:uid="{00000000-0005-0000-0000-000008000000}"/>
    <cellStyle name="ปกติ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workbookViewId="0">
      <selection activeCell="I20" sqref="I20"/>
    </sheetView>
  </sheetViews>
  <sheetFormatPr defaultColWidth="9" defaultRowHeight="24"/>
  <cols>
    <col min="1" max="1" width="5.625" style="6" customWidth="1"/>
    <col min="2" max="2" width="6.5" style="6" customWidth="1"/>
    <col min="3" max="7" width="9" style="6"/>
    <col min="8" max="8" width="14.625" style="6" customWidth="1"/>
    <col min="9" max="16384" width="9" style="6"/>
  </cols>
  <sheetData>
    <row r="1" spans="1:9">
      <c r="A1" s="35" t="s">
        <v>0</v>
      </c>
      <c r="B1" s="35"/>
    </row>
    <row r="3" spans="1:9">
      <c r="A3" s="82" t="s">
        <v>1</v>
      </c>
      <c r="B3" s="82"/>
      <c r="C3" s="36" t="s">
        <v>2</v>
      </c>
    </row>
    <row r="5" spans="1:9">
      <c r="B5" s="6" t="s">
        <v>3</v>
      </c>
      <c r="H5" s="37" t="s">
        <v>4</v>
      </c>
      <c r="I5" s="38">
        <f>สรุประดับคณะ!T6</f>
        <v>16</v>
      </c>
    </row>
    <row r="6" spans="1:9">
      <c r="B6" s="6" t="s">
        <v>5</v>
      </c>
      <c r="H6" s="37" t="s">
        <v>6</v>
      </c>
      <c r="I6" s="38">
        <f>สรุประดับคณะ!E6</f>
        <v>83</v>
      </c>
    </row>
    <row r="7" spans="1:9">
      <c r="B7" s="6" t="s">
        <v>7</v>
      </c>
      <c r="H7" s="6" t="s">
        <v>8</v>
      </c>
      <c r="I7" s="38">
        <f>I5/I6*100</f>
        <v>19.277108433734941</v>
      </c>
    </row>
    <row r="8" spans="1:9">
      <c r="B8" s="6" t="s">
        <v>9</v>
      </c>
      <c r="H8" s="37" t="s">
        <v>10</v>
      </c>
      <c r="I8" s="6">
        <v>40</v>
      </c>
    </row>
    <row r="9" spans="1:9">
      <c r="B9" s="6" t="s">
        <v>11</v>
      </c>
      <c r="H9" s="6" t="s">
        <v>12</v>
      </c>
      <c r="I9" s="38">
        <f>I7/I8*5</f>
        <v>2.4096385542168677</v>
      </c>
    </row>
    <row r="10" spans="1:9">
      <c r="B10" s="36" t="s">
        <v>13</v>
      </c>
      <c r="H10" s="37" t="s">
        <v>14</v>
      </c>
      <c r="I10" s="39">
        <f>I9</f>
        <v>2.4096385542168677</v>
      </c>
    </row>
    <row r="16" spans="1:9">
      <c r="A16" s="82" t="s">
        <v>15</v>
      </c>
      <c r="B16" s="82"/>
      <c r="C16" s="36" t="s">
        <v>16</v>
      </c>
    </row>
    <row r="18" spans="2:9">
      <c r="B18" s="6" t="s">
        <v>17</v>
      </c>
      <c r="H18" s="37" t="s">
        <v>4</v>
      </c>
      <c r="I18" s="38">
        <f>สรุประดับคณะ!V6+สรุประดับคณะ!W6+สรุประดับคณะ!X6</f>
        <v>37</v>
      </c>
    </row>
    <row r="19" spans="2:9">
      <c r="B19" s="6" t="s">
        <v>5</v>
      </c>
      <c r="H19" s="37" t="s">
        <v>6</v>
      </c>
      <c r="I19" s="38">
        <f>สรุประดับคณะ!E6</f>
        <v>83</v>
      </c>
    </row>
    <row r="20" spans="2:9">
      <c r="B20" s="6" t="s">
        <v>7</v>
      </c>
      <c r="H20" s="6" t="s">
        <v>8</v>
      </c>
      <c r="I20" s="38">
        <f>I18/I19*100</f>
        <v>44.578313253012048</v>
      </c>
    </row>
    <row r="21" spans="2:9">
      <c r="B21" s="6" t="s">
        <v>9</v>
      </c>
      <c r="H21" s="37" t="s">
        <v>10</v>
      </c>
      <c r="I21" s="6">
        <v>60</v>
      </c>
    </row>
    <row r="22" spans="2:9">
      <c r="B22" s="6" t="s">
        <v>11</v>
      </c>
      <c r="H22" s="6" t="s">
        <v>12</v>
      </c>
      <c r="I22" s="38">
        <f>I20/I21*5</f>
        <v>3.714859437751004</v>
      </c>
    </row>
    <row r="23" spans="2:9">
      <c r="B23" s="36" t="s">
        <v>13</v>
      </c>
      <c r="H23" s="37" t="s">
        <v>14</v>
      </c>
      <c r="I23" s="39">
        <f>I22</f>
        <v>3.714859437751004</v>
      </c>
    </row>
  </sheetData>
  <mergeCells count="2">
    <mergeCell ref="A3:B3"/>
    <mergeCell ref="A16:B16"/>
  </mergeCells>
  <pageMargins left="0.45" right="0.19" top="0.3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-0.249977111117893"/>
    <pageSetUpPr fitToPage="1"/>
  </sheetPr>
  <dimension ref="A1:M214"/>
  <sheetViews>
    <sheetView zoomScaleNormal="100" workbookViewId="0">
      <selection activeCell="R21" sqref="R21"/>
    </sheetView>
  </sheetViews>
  <sheetFormatPr defaultColWidth="9" defaultRowHeight="24"/>
  <cols>
    <col min="1" max="1" width="4.875" style="4" customWidth="1"/>
    <col min="2" max="2" width="7.375" style="4" customWidth="1"/>
    <col min="3" max="3" width="8.875" style="4" customWidth="1"/>
    <col min="4" max="4" width="11.125" style="4" customWidth="1"/>
    <col min="5" max="5" width="12" style="4" customWidth="1"/>
    <col min="6" max="6" width="22.5" style="4" customWidth="1"/>
    <col min="7" max="7" width="32.5" style="4" customWidth="1"/>
    <col min="8" max="8" width="15.5" style="4" customWidth="1"/>
    <col min="9" max="9" width="14.12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3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3" ht="21.75" customHeight="1">
      <c r="A3" s="96" t="s">
        <v>257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1.75" customHeight="1">
      <c r="A4" s="99" t="s">
        <v>38</v>
      </c>
      <c r="B4" s="100" t="s">
        <v>39</v>
      </c>
      <c r="C4" s="101"/>
      <c r="D4" s="102"/>
      <c r="E4" s="123"/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</row>
    <row r="5" spans="1:13" ht="21.75" customHeight="1">
      <c r="A5" s="103"/>
      <c r="B5" s="104"/>
      <c r="C5" s="105"/>
      <c r="D5" s="106"/>
      <c r="E5" s="124" t="s">
        <v>40</v>
      </c>
      <c r="F5" s="103"/>
      <c r="G5" s="103"/>
      <c r="H5" s="103"/>
      <c r="I5" s="103"/>
      <c r="J5" s="107" t="s">
        <v>48</v>
      </c>
      <c r="K5" s="108"/>
      <c r="L5" s="103"/>
      <c r="M5" s="103"/>
    </row>
    <row r="6" spans="1:13" ht="48">
      <c r="A6" s="109"/>
      <c r="B6" s="107"/>
      <c r="C6" s="110"/>
      <c r="D6" s="108"/>
      <c r="E6" s="41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</row>
    <row r="7" spans="1:13" ht="21.75" customHeight="1">
      <c r="A7" s="134">
        <v>1</v>
      </c>
      <c r="B7" s="49" t="s">
        <v>60</v>
      </c>
      <c r="C7" s="50" t="s">
        <v>258</v>
      </c>
      <c r="D7" s="48" t="s">
        <v>259</v>
      </c>
      <c r="E7" s="33" t="s">
        <v>57</v>
      </c>
      <c r="F7" s="34" t="s">
        <v>35</v>
      </c>
      <c r="G7" s="13" t="s">
        <v>152</v>
      </c>
      <c r="H7" s="121">
        <v>31163</v>
      </c>
      <c r="I7" s="55"/>
      <c r="J7" s="33">
        <v>1</v>
      </c>
      <c r="K7" s="33" t="s">
        <v>59</v>
      </c>
      <c r="L7" s="33">
        <v>12</v>
      </c>
      <c r="M7" s="33" t="s">
        <v>260</v>
      </c>
    </row>
    <row r="8" spans="1:13" ht="21.75" customHeight="1">
      <c r="A8" s="114">
        <v>2</v>
      </c>
      <c r="B8" s="29" t="s">
        <v>68</v>
      </c>
      <c r="C8" s="30" t="s">
        <v>261</v>
      </c>
      <c r="D8" s="31" t="s">
        <v>262</v>
      </c>
      <c r="E8" s="115" t="s">
        <v>57</v>
      </c>
      <c r="F8" s="131" t="s">
        <v>35</v>
      </c>
      <c r="G8" s="116" t="s">
        <v>88</v>
      </c>
      <c r="H8" s="121">
        <v>37048</v>
      </c>
      <c r="I8" s="125"/>
      <c r="J8" s="114">
        <v>1</v>
      </c>
      <c r="K8" s="114" t="s">
        <v>59</v>
      </c>
      <c r="L8" s="114">
        <v>12</v>
      </c>
      <c r="M8" s="114">
        <v>1</v>
      </c>
    </row>
    <row r="9" spans="1:13" ht="21.75" customHeight="1">
      <c r="A9" s="135">
        <v>3</v>
      </c>
      <c r="B9" s="29" t="s">
        <v>54</v>
      </c>
      <c r="C9" s="30" t="s">
        <v>263</v>
      </c>
      <c r="D9" s="31" t="s">
        <v>183</v>
      </c>
      <c r="E9" s="40" t="s">
        <v>57</v>
      </c>
      <c r="F9" s="116" t="s">
        <v>35</v>
      </c>
      <c r="G9" s="116" t="s">
        <v>58</v>
      </c>
      <c r="H9" s="121">
        <v>35704</v>
      </c>
      <c r="I9" s="125"/>
      <c r="J9" s="114">
        <v>1</v>
      </c>
      <c r="K9" s="114" t="s">
        <v>59</v>
      </c>
      <c r="L9" s="114">
        <v>12</v>
      </c>
      <c r="M9" s="114">
        <v>1</v>
      </c>
    </row>
    <row r="10" spans="1:13" ht="21.75" customHeight="1">
      <c r="A10" s="135">
        <v>4</v>
      </c>
      <c r="B10" s="70" t="s">
        <v>60</v>
      </c>
      <c r="C10" s="71" t="s">
        <v>264</v>
      </c>
      <c r="D10" s="72" t="s">
        <v>253</v>
      </c>
      <c r="E10" s="73" t="s">
        <v>254</v>
      </c>
      <c r="F10" s="131" t="s">
        <v>35</v>
      </c>
      <c r="G10" s="75" t="s">
        <v>255</v>
      </c>
      <c r="H10" s="74" t="s">
        <v>256</v>
      </c>
      <c r="I10" s="136"/>
      <c r="J10" s="135">
        <v>1</v>
      </c>
      <c r="K10" s="114" t="s">
        <v>59</v>
      </c>
      <c r="L10" s="135">
        <v>12</v>
      </c>
      <c r="M10" s="135">
        <v>1</v>
      </c>
    </row>
    <row r="11" spans="1:13" ht="21.75" customHeight="1">
      <c r="A11" s="132"/>
      <c r="B11" s="132"/>
      <c r="C11" s="132"/>
      <c r="D11" s="132"/>
      <c r="E11" s="132"/>
      <c r="F11" s="132"/>
      <c r="G11" s="132"/>
      <c r="H11" s="132"/>
      <c r="I11" s="132"/>
      <c r="J11" s="133">
        <f>SUM(J7:J10)</f>
        <v>4</v>
      </c>
      <c r="K11" s="133"/>
      <c r="L11" s="133"/>
      <c r="M11" s="133">
        <f>SUM(M7:M10)</f>
        <v>3</v>
      </c>
    </row>
    <row r="12" spans="1:13" ht="21.7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21.7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21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21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1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8:8" ht="21.75" customHeight="1">
      <c r="H17" s="32"/>
    </row>
    <row r="18" spans="8:8" ht="21.75" customHeight="1">
      <c r="H18" s="117"/>
    </row>
    <row r="19" spans="8:8" ht="21.75" customHeight="1">
      <c r="H19" s="32"/>
    </row>
    <row r="20" spans="8:8" ht="21.75" customHeight="1">
      <c r="H20" s="32"/>
    </row>
    <row r="21" spans="8:8" ht="21.75" customHeight="1">
      <c r="H21" s="32"/>
    </row>
    <row r="22" spans="8:8" ht="21.75" customHeight="1">
      <c r="H22" s="32"/>
    </row>
    <row r="23" spans="8:8" ht="21.75" customHeight="1">
      <c r="H23" s="32"/>
    </row>
    <row r="24" spans="8:8" ht="21.75" customHeight="1">
      <c r="H24" s="32"/>
    </row>
    <row r="25" spans="8:8" ht="21.75" customHeight="1">
      <c r="H25" s="32"/>
    </row>
    <row r="26" spans="8:8" ht="21.75" customHeight="1">
      <c r="H26" s="32"/>
    </row>
    <row r="27" spans="8:8" ht="21.75" customHeight="1">
      <c r="H27" s="32"/>
    </row>
    <row r="28" spans="8:8" ht="21.75" customHeight="1">
      <c r="H28" s="32"/>
    </row>
    <row r="29" spans="8:8" ht="21.75" customHeight="1">
      <c r="H29" s="32"/>
    </row>
    <row r="30" spans="8:8" ht="21.75" customHeight="1">
      <c r="H30" s="32"/>
    </row>
    <row r="31" spans="8:8" ht="21.75" customHeight="1">
      <c r="H31" s="32"/>
    </row>
    <row r="32" spans="8:8" ht="21.75" customHeight="1">
      <c r="H32" s="32"/>
    </row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</sheetData>
  <mergeCells count="14">
    <mergeCell ref="L4:L5"/>
    <mergeCell ref="A1:M1"/>
    <mergeCell ref="E2:G2"/>
    <mergeCell ref="A3:M3"/>
    <mergeCell ref="A4:A6"/>
    <mergeCell ref="B4:D6"/>
    <mergeCell ref="H4:H5"/>
    <mergeCell ref="M4:M5"/>
    <mergeCell ref="J5:K5"/>
    <mergeCell ref="A11:I11"/>
    <mergeCell ref="G4:G6"/>
    <mergeCell ref="I4:I5"/>
    <mergeCell ref="F4:F6"/>
    <mergeCell ref="J4:K4"/>
  </mergeCells>
  <phoneticPr fontId="4" type="noConversion"/>
  <pageMargins left="0.17" right="0.17" top="0.38" bottom="0.39370078740157483" header="0.31496062992125984" footer="0.31496062992125984"/>
  <pageSetup paperSize="9" scale="83" firstPageNumber="13" fitToHeight="0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-0.249977111117893"/>
    <pageSetUpPr fitToPage="1"/>
  </sheetPr>
  <dimension ref="A1:M212"/>
  <sheetViews>
    <sheetView tabSelected="1" zoomScaleNormal="100" workbookViewId="0">
      <selection activeCell="E11" sqref="E11"/>
    </sheetView>
  </sheetViews>
  <sheetFormatPr defaultColWidth="9" defaultRowHeight="24"/>
  <cols>
    <col min="1" max="1" width="4.875" style="4" customWidth="1"/>
    <col min="2" max="2" width="7.375" style="4" customWidth="1"/>
    <col min="3" max="3" width="8.875" style="4" customWidth="1"/>
    <col min="4" max="4" width="11.125" style="4" customWidth="1"/>
    <col min="5" max="5" width="12" style="4" customWidth="1"/>
    <col min="6" max="6" width="22.5" style="4" customWidth="1"/>
    <col min="7" max="7" width="32.5" style="4" customWidth="1"/>
    <col min="8" max="8" width="15.5" style="4" customWidth="1"/>
    <col min="9" max="9" width="14.12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3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3" ht="21.75" customHeight="1">
      <c r="A3" s="96" t="s">
        <v>257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1.75" customHeight="1">
      <c r="A4" s="99" t="s">
        <v>38</v>
      </c>
      <c r="B4" s="100" t="s">
        <v>39</v>
      </c>
      <c r="C4" s="101"/>
      <c r="D4" s="102"/>
      <c r="E4" s="123"/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</row>
    <row r="5" spans="1:13" ht="21.75" customHeight="1">
      <c r="A5" s="103"/>
      <c r="B5" s="104"/>
      <c r="C5" s="105"/>
      <c r="D5" s="106"/>
      <c r="E5" s="124" t="s">
        <v>40</v>
      </c>
      <c r="F5" s="103"/>
      <c r="G5" s="103"/>
      <c r="H5" s="103"/>
      <c r="I5" s="103"/>
      <c r="J5" s="107" t="s">
        <v>48</v>
      </c>
      <c r="K5" s="108"/>
      <c r="L5" s="103"/>
      <c r="M5" s="103"/>
    </row>
    <row r="6" spans="1:13" ht="48">
      <c r="A6" s="109"/>
      <c r="B6" s="107"/>
      <c r="C6" s="110"/>
      <c r="D6" s="108"/>
      <c r="E6" s="41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</row>
    <row r="7" spans="1:13">
      <c r="A7" s="135">
        <v>1</v>
      </c>
      <c r="B7" s="118" t="s">
        <v>60</v>
      </c>
      <c r="C7" s="119" t="s">
        <v>265</v>
      </c>
      <c r="D7" s="120" t="s">
        <v>249</v>
      </c>
      <c r="E7" s="41" t="s">
        <v>57</v>
      </c>
      <c r="F7" s="34" t="s">
        <v>35</v>
      </c>
      <c r="G7" s="137" t="s">
        <v>129</v>
      </c>
      <c r="H7" s="74">
        <v>34141</v>
      </c>
      <c r="I7" s="138"/>
      <c r="J7" s="135">
        <v>1</v>
      </c>
      <c r="K7" s="34" t="s">
        <v>59</v>
      </c>
      <c r="L7" s="114">
        <v>12</v>
      </c>
      <c r="M7" s="135">
        <v>1</v>
      </c>
    </row>
    <row r="8" spans="1:13">
      <c r="A8" s="135">
        <v>2</v>
      </c>
      <c r="B8" s="76" t="s">
        <v>54</v>
      </c>
      <c r="C8" s="77" t="s">
        <v>243</v>
      </c>
      <c r="D8" s="78" t="s">
        <v>266</v>
      </c>
      <c r="E8" s="41" t="s">
        <v>57</v>
      </c>
      <c r="F8" s="34" t="s">
        <v>35</v>
      </c>
      <c r="G8" s="42" t="s">
        <v>267</v>
      </c>
      <c r="H8" s="67">
        <v>36101</v>
      </c>
      <c r="I8" s="34"/>
      <c r="J8" s="34">
        <v>1</v>
      </c>
      <c r="K8" s="34" t="s">
        <v>59</v>
      </c>
      <c r="L8" s="34">
        <v>12</v>
      </c>
      <c r="M8" s="34">
        <v>1</v>
      </c>
    </row>
    <row r="9" spans="1:13" ht="21.75" customHeight="1">
      <c r="A9" s="132"/>
      <c r="B9" s="132"/>
      <c r="C9" s="132"/>
      <c r="D9" s="132"/>
      <c r="E9" s="132"/>
      <c r="F9" s="132"/>
      <c r="G9" s="132"/>
      <c r="H9" s="132"/>
      <c r="I9" s="132"/>
      <c r="J9" s="133">
        <f>SUM(J7:J7)</f>
        <v>1</v>
      </c>
      <c r="K9" s="133"/>
      <c r="L9" s="133"/>
      <c r="M9" s="133">
        <f>SUM(M7:M8)</f>
        <v>2</v>
      </c>
    </row>
    <row r="10" spans="1:13" ht="21.75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ht="21.7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21.7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21.7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21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21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1.75" customHeight="1">
      <c r="A16" s="32"/>
      <c r="B16" s="32"/>
      <c r="C16" s="32"/>
      <c r="D16" s="32"/>
      <c r="E16" s="32"/>
      <c r="F16" s="32"/>
      <c r="G16" s="32"/>
      <c r="H16" s="117"/>
      <c r="I16" s="32"/>
      <c r="J16" s="32"/>
      <c r="K16" s="32"/>
      <c r="L16" s="32"/>
      <c r="M16" s="32"/>
    </row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</sheetData>
  <mergeCells count="14">
    <mergeCell ref="L4:L5"/>
    <mergeCell ref="M4:M5"/>
    <mergeCell ref="J5:K5"/>
    <mergeCell ref="A9:I9"/>
    <mergeCell ref="A1:M1"/>
    <mergeCell ref="E2:G2"/>
    <mergeCell ref="A3:M3"/>
    <mergeCell ref="A4:A6"/>
    <mergeCell ref="B4:D6"/>
    <mergeCell ref="F4:F6"/>
    <mergeCell ref="G4:G6"/>
    <mergeCell ref="H4:H5"/>
    <mergeCell ref="I4:I5"/>
    <mergeCell ref="J4:K4"/>
  </mergeCells>
  <pageMargins left="0.17" right="0.17" top="0.38" bottom="0.39370078740157483" header="0.31496062992125984" footer="0.31496062992125984"/>
  <pageSetup paperSize="9" scale="83" firstPageNumber="13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X6"/>
  <sheetViews>
    <sheetView zoomScale="120" zoomScaleNormal="120" workbookViewId="0">
      <selection activeCell="X6" sqref="X6"/>
    </sheetView>
  </sheetViews>
  <sheetFormatPr defaultColWidth="9" defaultRowHeight="24"/>
  <cols>
    <col min="1" max="1" width="10.375" style="6" customWidth="1"/>
    <col min="2" max="2" width="18.125" style="6" customWidth="1"/>
    <col min="3" max="3" width="7.625" style="6" customWidth="1"/>
    <col min="4" max="4" width="6.5" style="6" customWidth="1"/>
    <col min="5" max="5" width="5.5" style="6" customWidth="1"/>
    <col min="6" max="6" width="5.625" style="6" customWidth="1"/>
    <col min="7" max="7" width="4.125" style="8" customWidth="1"/>
    <col min="8" max="9" width="4.125" style="6" customWidth="1"/>
    <col min="10" max="10" width="5.375" style="6" customWidth="1"/>
    <col min="11" max="11" width="5.625" style="6" customWidth="1"/>
    <col min="12" max="12" width="5.5" style="6" customWidth="1"/>
    <col min="13" max="14" width="4.125" style="6" customWidth="1"/>
    <col min="15" max="15" width="5.5" style="6" customWidth="1"/>
    <col min="16" max="16" width="4.875" style="6" customWidth="1"/>
    <col min="17" max="19" width="4.125" style="6" customWidth="1"/>
    <col min="20" max="20" width="4.875" style="6" customWidth="1"/>
    <col min="21" max="21" width="5.875" style="6" customWidth="1"/>
    <col min="22" max="22" width="5.625" style="6" customWidth="1"/>
    <col min="23" max="24" width="4.125" style="6" customWidth="1"/>
    <col min="25" max="16384" width="9" style="6"/>
  </cols>
  <sheetData>
    <row r="1" spans="1:24" ht="24.75" customHeight="1">
      <c r="A1" s="86" t="s">
        <v>18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</row>
    <row r="2" spans="1:24" ht="24.75" customHeight="1">
      <c r="A2" s="1"/>
      <c r="B2" s="2" t="s">
        <v>19</v>
      </c>
      <c r="C2" s="87" t="s">
        <v>20</v>
      </c>
      <c r="D2" s="87"/>
      <c r="E2" s="87"/>
      <c r="F2" s="87"/>
      <c r="G2" s="87"/>
      <c r="H2" s="87"/>
      <c r="I2" s="87"/>
      <c r="L2" s="86" t="s">
        <v>21</v>
      </c>
      <c r="M2" s="86"/>
      <c r="N2" s="86"/>
      <c r="O2" s="87">
        <v>2563</v>
      </c>
      <c r="P2" s="87"/>
      <c r="Q2" s="87"/>
      <c r="R2" s="87"/>
    </row>
    <row r="3" spans="1:24" ht="1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 ht="21.75" customHeight="1">
      <c r="A4" s="88" t="s">
        <v>22</v>
      </c>
      <c r="B4" s="89"/>
      <c r="C4" s="92" t="s">
        <v>23</v>
      </c>
      <c r="D4" s="94" t="s">
        <v>24</v>
      </c>
      <c r="E4" s="84" t="s">
        <v>25</v>
      </c>
      <c r="F4" s="85" t="s">
        <v>26</v>
      </c>
      <c r="G4" s="85"/>
      <c r="H4" s="85"/>
      <c r="I4" s="85"/>
      <c r="J4" s="85"/>
      <c r="K4" s="85" t="s">
        <v>27</v>
      </c>
      <c r="L4" s="85"/>
      <c r="M4" s="85"/>
      <c r="N4" s="85"/>
      <c r="O4" s="85"/>
      <c r="P4" s="85" t="s">
        <v>28</v>
      </c>
      <c r="Q4" s="85"/>
      <c r="R4" s="85"/>
      <c r="S4" s="85"/>
      <c r="T4" s="85"/>
      <c r="U4" s="85" t="s">
        <v>29</v>
      </c>
      <c r="V4" s="85"/>
      <c r="W4" s="85"/>
      <c r="X4" s="85"/>
    </row>
    <row r="5" spans="1:24" ht="21.75" customHeight="1">
      <c r="A5" s="90"/>
      <c r="B5" s="91"/>
      <c r="C5" s="93"/>
      <c r="D5" s="94"/>
      <c r="E5" s="84"/>
      <c r="F5" s="80" t="s">
        <v>30</v>
      </c>
      <c r="G5" s="80" t="s">
        <v>31</v>
      </c>
      <c r="H5" s="80" t="s">
        <v>32</v>
      </c>
      <c r="I5" s="80" t="s">
        <v>33</v>
      </c>
      <c r="J5" s="65" t="s">
        <v>34</v>
      </c>
      <c r="K5" s="80" t="s">
        <v>30</v>
      </c>
      <c r="L5" s="80" t="s">
        <v>31</v>
      </c>
      <c r="M5" s="80" t="s">
        <v>32</v>
      </c>
      <c r="N5" s="80" t="s">
        <v>33</v>
      </c>
      <c r="O5" s="65" t="s">
        <v>34</v>
      </c>
      <c r="P5" s="80" t="s">
        <v>30</v>
      </c>
      <c r="Q5" s="80" t="s">
        <v>31</v>
      </c>
      <c r="R5" s="80" t="s">
        <v>32</v>
      </c>
      <c r="S5" s="80" t="s">
        <v>33</v>
      </c>
      <c r="T5" s="65" t="s">
        <v>34</v>
      </c>
      <c r="U5" s="80" t="s">
        <v>30</v>
      </c>
      <c r="V5" s="80" t="s">
        <v>31</v>
      </c>
      <c r="W5" s="80" t="s">
        <v>32</v>
      </c>
      <c r="X5" s="80" t="s">
        <v>33</v>
      </c>
    </row>
    <row r="6" spans="1:24" s="7" customFormat="1" ht="21.75" customHeight="1">
      <c r="A6" s="83" t="s">
        <v>35</v>
      </c>
      <c r="B6" s="83"/>
      <c r="C6" s="62">
        <f>E6-D6</f>
        <v>83</v>
      </c>
      <c r="D6" s="63">
        <v>0</v>
      </c>
      <c r="E6" s="64">
        <f>SUM(U6:X6)</f>
        <v>83</v>
      </c>
      <c r="F6" s="62">
        <f>'อาจารย์ตรี 63'!M12</f>
        <v>5</v>
      </c>
      <c r="G6" s="62">
        <f>ผศ.ตรี63!M8</f>
        <v>1</v>
      </c>
      <c r="H6" s="62">
        <f>ผศ.ตรี63!N7</f>
        <v>0</v>
      </c>
      <c r="I6" s="62">
        <f>ผศ.ตรี63!O7</f>
        <v>0</v>
      </c>
      <c r="J6" s="64">
        <f>SUM(F6:I6)</f>
        <v>6</v>
      </c>
      <c r="K6" s="62">
        <f>'อาจารย์โท 63'!M44</f>
        <v>36</v>
      </c>
      <c r="L6" s="62">
        <f>'ผศ.โท 63'!M30</f>
        <v>22</v>
      </c>
      <c r="M6" s="62">
        <f>'รศ.โท 63'!M10</f>
        <v>3</v>
      </c>
      <c r="N6" s="62">
        <f>'ผศ.โท 63'!O30</f>
        <v>0</v>
      </c>
      <c r="O6" s="64">
        <f>SUM(K6:N6)</f>
        <v>61</v>
      </c>
      <c r="P6" s="62">
        <f>'อาจารย์เอก 63'!M12</f>
        <v>5</v>
      </c>
      <c r="Q6" s="62">
        <f>ผศ.เอก63!M13</f>
        <v>6</v>
      </c>
      <c r="R6" s="62">
        <f>'รศ.เอก 63'!M11</f>
        <v>3</v>
      </c>
      <c r="S6" s="62">
        <f>'ศ.เอก 63 '!M9</f>
        <v>2</v>
      </c>
      <c r="T6" s="64">
        <f>SUM(P6:S6)</f>
        <v>16</v>
      </c>
      <c r="U6" s="64">
        <f>F6+K6+P6</f>
        <v>46</v>
      </c>
      <c r="V6" s="64">
        <f>G6+L6+Q6</f>
        <v>29</v>
      </c>
      <c r="W6" s="64">
        <f>H6+M6+R6</f>
        <v>6</v>
      </c>
      <c r="X6" s="64">
        <f>I6+N6+S6</f>
        <v>2</v>
      </c>
    </row>
  </sheetData>
  <mergeCells count="14">
    <mergeCell ref="A6:B6"/>
    <mergeCell ref="E4:E5"/>
    <mergeCell ref="F4:J4"/>
    <mergeCell ref="K4:O4"/>
    <mergeCell ref="A1:X1"/>
    <mergeCell ref="C2:I2"/>
    <mergeCell ref="L2:N2"/>
    <mergeCell ref="O2:R2"/>
    <mergeCell ref="A3:X3"/>
    <mergeCell ref="A4:B5"/>
    <mergeCell ref="C4:C5"/>
    <mergeCell ref="P4:T4"/>
    <mergeCell ref="U4:X4"/>
    <mergeCell ref="D4:D5"/>
  </mergeCells>
  <phoneticPr fontId="4" type="noConversion"/>
  <pageMargins left="0.26" right="0.17" top="0.4" bottom="0.39370078740157483" header="0.31496062992125984" footer="0.31496062992125984"/>
  <pageSetup paperSize="9" firstPageNumber="13" fitToHeight="0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">
    <tabColor theme="9" tint="-0.249977111117893"/>
    <pageSetUpPr fitToPage="1"/>
  </sheetPr>
  <dimension ref="A1:M214"/>
  <sheetViews>
    <sheetView topLeftCell="A2" zoomScaleNormal="100" workbookViewId="0">
      <selection activeCell="E18" sqref="E18"/>
    </sheetView>
  </sheetViews>
  <sheetFormatPr defaultColWidth="9" defaultRowHeight="24"/>
  <cols>
    <col min="1" max="1" width="4.875" style="4" customWidth="1"/>
    <col min="2" max="2" width="7.375" style="4" customWidth="1"/>
    <col min="3" max="3" width="8.875" style="4" customWidth="1"/>
    <col min="4" max="4" width="11.125" style="4" customWidth="1"/>
    <col min="5" max="5" width="12" style="4" customWidth="1"/>
    <col min="6" max="6" width="22.5" style="4" customWidth="1"/>
    <col min="7" max="7" width="32.5" style="4" customWidth="1"/>
    <col min="8" max="9" width="14.12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3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3" ht="21.75" customHeight="1">
      <c r="A3" s="96" t="s">
        <v>37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1.75" customHeight="1">
      <c r="A4" s="99" t="s">
        <v>38</v>
      </c>
      <c r="B4" s="100" t="s">
        <v>39</v>
      </c>
      <c r="C4" s="101"/>
      <c r="D4" s="102"/>
      <c r="E4" s="99" t="s">
        <v>40</v>
      </c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</row>
    <row r="5" spans="1:13" ht="21.75" customHeight="1">
      <c r="A5" s="103"/>
      <c r="B5" s="104"/>
      <c r="C5" s="105"/>
      <c r="D5" s="106"/>
      <c r="E5" s="103"/>
      <c r="F5" s="103"/>
      <c r="G5" s="103"/>
      <c r="H5" s="103"/>
      <c r="I5" s="103"/>
      <c r="J5" s="107" t="s">
        <v>48</v>
      </c>
      <c r="K5" s="108"/>
      <c r="L5" s="103"/>
      <c r="M5" s="103"/>
    </row>
    <row r="6" spans="1:13" ht="48">
      <c r="A6" s="109"/>
      <c r="B6" s="107"/>
      <c r="C6" s="110"/>
      <c r="D6" s="108"/>
      <c r="E6" s="109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</row>
    <row r="7" spans="1:13" s="22" customFormat="1" ht="21.75" customHeight="1">
      <c r="A7" s="15">
        <v>1</v>
      </c>
      <c r="B7" s="16" t="s">
        <v>54</v>
      </c>
      <c r="C7" s="17" t="s">
        <v>55</v>
      </c>
      <c r="D7" s="18" t="s">
        <v>56</v>
      </c>
      <c r="E7" s="19" t="s">
        <v>57</v>
      </c>
      <c r="F7" s="19" t="s">
        <v>35</v>
      </c>
      <c r="G7" s="20" t="s">
        <v>58</v>
      </c>
      <c r="H7" s="56">
        <v>33562</v>
      </c>
      <c r="I7" s="21"/>
      <c r="J7" s="21">
        <v>1</v>
      </c>
      <c r="K7" s="21" t="s">
        <v>59</v>
      </c>
      <c r="L7" s="15">
        <v>12</v>
      </c>
      <c r="M7" s="15">
        <v>1</v>
      </c>
    </row>
    <row r="8" spans="1:13" s="22" customFormat="1" ht="21.75" customHeight="1">
      <c r="A8" s="15">
        <v>2</v>
      </c>
      <c r="B8" s="16" t="s">
        <v>60</v>
      </c>
      <c r="C8" s="17" t="s">
        <v>61</v>
      </c>
      <c r="D8" s="18" t="s">
        <v>62</v>
      </c>
      <c r="E8" s="19" t="s">
        <v>57</v>
      </c>
      <c r="F8" s="19" t="s">
        <v>35</v>
      </c>
      <c r="G8" s="20" t="s">
        <v>63</v>
      </c>
      <c r="H8" s="56">
        <v>31170</v>
      </c>
      <c r="I8" s="23"/>
      <c r="J8" s="21">
        <v>1</v>
      </c>
      <c r="K8" s="21" t="s">
        <v>59</v>
      </c>
      <c r="L8" s="15">
        <v>12</v>
      </c>
      <c r="M8" s="15">
        <v>1</v>
      </c>
    </row>
    <row r="9" spans="1:13" s="22" customFormat="1" ht="21.75" customHeight="1">
      <c r="A9" s="15">
        <v>3</v>
      </c>
      <c r="B9" s="16" t="s">
        <v>54</v>
      </c>
      <c r="C9" s="17" t="s">
        <v>64</v>
      </c>
      <c r="D9" s="18" t="s">
        <v>65</v>
      </c>
      <c r="E9" s="19" t="s">
        <v>66</v>
      </c>
      <c r="F9" s="19" t="s">
        <v>35</v>
      </c>
      <c r="G9" s="20" t="s">
        <v>67</v>
      </c>
      <c r="H9" s="56">
        <v>38265</v>
      </c>
      <c r="I9" s="21"/>
      <c r="J9" s="21">
        <v>1</v>
      </c>
      <c r="K9" s="21" t="s">
        <v>59</v>
      </c>
      <c r="L9" s="15">
        <v>12</v>
      </c>
      <c r="M9" s="15">
        <v>1</v>
      </c>
    </row>
    <row r="10" spans="1:13" s="22" customFormat="1" ht="21.75" customHeight="1">
      <c r="A10" s="15">
        <v>4</v>
      </c>
      <c r="B10" s="16" t="s">
        <v>68</v>
      </c>
      <c r="C10" s="17" t="s">
        <v>69</v>
      </c>
      <c r="D10" s="18" t="s">
        <v>70</v>
      </c>
      <c r="E10" s="19" t="s">
        <v>71</v>
      </c>
      <c r="F10" s="19" t="s">
        <v>35</v>
      </c>
      <c r="G10" s="20" t="s">
        <v>67</v>
      </c>
      <c r="H10" s="56">
        <v>38883</v>
      </c>
      <c r="I10" s="21"/>
      <c r="J10" s="21">
        <v>1</v>
      </c>
      <c r="K10" s="21" t="s">
        <v>59</v>
      </c>
      <c r="L10" s="15">
        <v>12</v>
      </c>
      <c r="M10" s="15">
        <v>1</v>
      </c>
    </row>
    <row r="11" spans="1:13" s="22" customFormat="1" ht="21.75" customHeight="1">
      <c r="A11" s="15">
        <v>5</v>
      </c>
      <c r="B11" s="16" t="s">
        <v>54</v>
      </c>
      <c r="C11" s="17" t="s">
        <v>72</v>
      </c>
      <c r="D11" s="18" t="s">
        <v>73</v>
      </c>
      <c r="E11" s="19" t="s">
        <v>71</v>
      </c>
      <c r="F11" s="19" t="s">
        <v>35</v>
      </c>
      <c r="G11" s="20" t="s">
        <v>74</v>
      </c>
      <c r="H11" s="56">
        <v>39356</v>
      </c>
      <c r="I11" s="21"/>
      <c r="J11" s="21">
        <v>1</v>
      </c>
      <c r="K11" s="21" t="s">
        <v>59</v>
      </c>
      <c r="L11" s="15">
        <v>12</v>
      </c>
      <c r="M11" s="15">
        <v>1</v>
      </c>
    </row>
    <row r="12" spans="1:13" ht="21.75" customHeight="1">
      <c r="A12" s="112"/>
      <c r="B12" s="112"/>
      <c r="C12" s="112"/>
      <c r="D12" s="112"/>
      <c r="E12" s="112"/>
      <c r="F12" s="112"/>
      <c r="G12" s="112"/>
      <c r="H12" s="112"/>
      <c r="I12" s="112"/>
      <c r="J12" s="113">
        <f>SUM(J7:J11)</f>
        <v>5</v>
      </c>
      <c r="K12" s="113">
        <f>SUM(K7:K11)</f>
        <v>0</v>
      </c>
      <c r="L12" s="113"/>
      <c r="M12" s="113">
        <f>SUM(M7:M11)</f>
        <v>5</v>
      </c>
    </row>
    <row r="13" spans="1:13" ht="21.7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21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21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1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</sheetData>
  <mergeCells count="15">
    <mergeCell ref="A12:I12"/>
    <mergeCell ref="M4:M5"/>
    <mergeCell ref="J5:K5"/>
    <mergeCell ref="A1:M1"/>
    <mergeCell ref="G4:G6"/>
    <mergeCell ref="E2:G2"/>
    <mergeCell ref="A3:M3"/>
    <mergeCell ref="A4:A6"/>
    <mergeCell ref="B4:D6"/>
    <mergeCell ref="H4:H5"/>
    <mergeCell ref="L4:L5"/>
    <mergeCell ref="I4:I5"/>
    <mergeCell ref="E4:E6"/>
    <mergeCell ref="F4:F6"/>
    <mergeCell ref="J4:K4"/>
  </mergeCells>
  <phoneticPr fontId="4" type="noConversion"/>
  <pageMargins left="0.17" right="0.17" top="0.37" bottom="0.39370078740157483" header="0.31496062992125984" footer="0.31496062992125984"/>
  <pageSetup paperSize="9" scale="84" firstPageNumber="13" fitToHeight="0" orientation="landscape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M215"/>
  <sheetViews>
    <sheetView zoomScaleNormal="100" workbookViewId="0">
      <selection activeCell="F16" sqref="F16"/>
    </sheetView>
  </sheetViews>
  <sheetFormatPr defaultColWidth="9" defaultRowHeight="24"/>
  <cols>
    <col min="1" max="1" width="4.875" style="4" customWidth="1"/>
    <col min="2" max="2" width="7.375" style="4" customWidth="1"/>
    <col min="3" max="3" width="8.875" style="4" customWidth="1"/>
    <col min="4" max="4" width="11.125" style="4" customWidth="1"/>
    <col min="5" max="5" width="12" style="4" customWidth="1"/>
    <col min="6" max="6" width="22.5" style="4" customWidth="1"/>
    <col min="7" max="7" width="32.5" style="4" customWidth="1"/>
    <col min="8" max="9" width="14.12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3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3" ht="21.75" customHeight="1">
      <c r="A3" s="96" t="s">
        <v>75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1.75" customHeight="1">
      <c r="A4" s="99" t="s">
        <v>38</v>
      </c>
      <c r="B4" s="100" t="s">
        <v>39</v>
      </c>
      <c r="C4" s="101"/>
      <c r="D4" s="102"/>
      <c r="E4" s="99" t="s">
        <v>40</v>
      </c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</row>
    <row r="5" spans="1:13" ht="21.75" customHeight="1">
      <c r="A5" s="103"/>
      <c r="B5" s="104"/>
      <c r="C5" s="105"/>
      <c r="D5" s="106"/>
      <c r="E5" s="103"/>
      <c r="F5" s="103"/>
      <c r="G5" s="103"/>
      <c r="H5" s="103"/>
      <c r="I5" s="103"/>
      <c r="J5" s="107" t="s">
        <v>48</v>
      </c>
      <c r="K5" s="108"/>
      <c r="L5" s="103"/>
      <c r="M5" s="103"/>
    </row>
    <row r="6" spans="1:13" ht="48">
      <c r="A6" s="109"/>
      <c r="B6" s="107"/>
      <c r="C6" s="110"/>
      <c r="D6" s="108"/>
      <c r="E6" s="109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</row>
    <row r="7" spans="1:13" s="5" customFormat="1" ht="21.75" customHeight="1">
      <c r="A7" s="114">
        <v>1</v>
      </c>
      <c r="B7" s="26" t="s">
        <v>60</v>
      </c>
      <c r="C7" s="27" t="s">
        <v>76</v>
      </c>
      <c r="D7" s="28" t="s">
        <v>77</v>
      </c>
      <c r="E7" s="115" t="s">
        <v>57</v>
      </c>
      <c r="F7" s="116" t="s">
        <v>35</v>
      </c>
      <c r="G7" s="13" t="s">
        <v>78</v>
      </c>
      <c r="H7" s="60">
        <v>32827</v>
      </c>
      <c r="I7" s="14"/>
      <c r="J7" s="114">
        <v>1</v>
      </c>
      <c r="K7" s="114" t="s">
        <v>59</v>
      </c>
      <c r="L7" s="114">
        <v>12</v>
      </c>
      <c r="M7" s="114">
        <v>1</v>
      </c>
    </row>
    <row r="8" spans="1:13" s="5" customFormat="1" ht="21.75" customHeight="1">
      <c r="A8" s="114">
        <v>2</v>
      </c>
      <c r="B8" s="9" t="s">
        <v>68</v>
      </c>
      <c r="C8" s="10" t="s">
        <v>79</v>
      </c>
      <c r="D8" s="11" t="s">
        <v>80</v>
      </c>
      <c r="E8" s="12" t="s">
        <v>81</v>
      </c>
      <c r="F8" s="13" t="s">
        <v>35</v>
      </c>
      <c r="G8" s="13" t="s">
        <v>82</v>
      </c>
      <c r="H8" s="60">
        <v>41092</v>
      </c>
      <c r="I8" s="14"/>
      <c r="J8" s="24">
        <v>1</v>
      </c>
      <c r="K8" s="24" t="s">
        <v>59</v>
      </c>
      <c r="L8" s="24">
        <v>12</v>
      </c>
      <c r="M8" s="24">
        <v>1</v>
      </c>
    </row>
    <row r="9" spans="1:13" s="5" customFormat="1" ht="21.75" customHeight="1">
      <c r="A9" s="24">
        <v>3</v>
      </c>
      <c r="B9" s="9" t="s">
        <v>54</v>
      </c>
      <c r="C9" s="10" t="s">
        <v>83</v>
      </c>
      <c r="D9" s="11" t="s">
        <v>84</v>
      </c>
      <c r="E9" s="12" t="s">
        <v>81</v>
      </c>
      <c r="F9" s="13" t="s">
        <v>35</v>
      </c>
      <c r="G9" s="13" t="s">
        <v>78</v>
      </c>
      <c r="H9" s="60" t="s">
        <v>85</v>
      </c>
      <c r="I9" s="14"/>
      <c r="J9" s="24">
        <v>1</v>
      </c>
      <c r="K9" s="24" t="s">
        <v>59</v>
      </c>
      <c r="L9" s="68">
        <v>12</v>
      </c>
      <c r="M9" s="68">
        <v>1</v>
      </c>
    </row>
    <row r="10" spans="1:13" s="5" customFormat="1" ht="21.75" customHeight="1">
      <c r="A10" s="114">
        <v>4</v>
      </c>
      <c r="B10" s="16" t="s">
        <v>54</v>
      </c>
      <c r="C10" s="17" t="s">
        <v>86</v>
      </c>
      <c r="D10" s="18" t="s">
        <v>87</v>
      </c>
      <c r="E10" s="19" t="s">
        <v>57</v>
      </c>
      <c r="F10" s="20" t="s">
        <v>35</v>
      </c>
      <c r="G10" s="20" t="s">
        <v>88</v>
      </c>
      <c r="H10" s="56">
        <v>35174</v>
      </c>
      <c r="I10" s="21"/>
      <c r="J10" s="21">
        <v>1</v>
      </c>
      <c r="K10" s="21" t="s">
        <v>59</v>
      </c>
      <c r="L10" s="15">
        <v>12</v>
      </c>
      <c r="M10" s="15">
        <v>1</v>
      </c>
    </row>
    <row r="11" spans="1:13" s="5" customFormat="1" ht="21.75" customHeight="1">
      <c r="A11" s="114">
        <v>5</v>
      </c>
      <c r="B11" s="16" t="s">
        <v>68</v>
      </c>
      <c r="C11" s="17" t="s">
        <v>89</v>
      </c>
      <c r="D11" s="18" t="s">
        <v>90</v>
      </c>
      <c r="E11" s="12" t="s">
        <v>81</v>
      </c>
      <c r="F11" s="13" t="s">
        <v>35</v>
      </c>
      <c r="G11" s="20" t="s">
        <v>91</v>
      </c>
      <c r="H11" s="56">
        <v>44046</v>
      </c>
      <c r="I11" s="21"/>
      <c r="J11" s="21">
        <v>1</v>
      </c>
      <c r="K11" s="21" t="s">
        <v>59</v>
      </c>
      <c r="L11" s="15">
        <v>10</v>
      </c>
      <c r="M11" s="15">
        <v>1</v>
      </c>
    </row>
    <row r="12" spans="1:13" ht="21.75" customHeight="1">
      <c r="A12" s="112"/>
      <c r="B12" s="112"/>
      <c r="C12" s="112"/>
      <c r="D12" s="112"/>
      <c r="E12" s="112"/>
      <c r="F12" s="112"/>
      <c r="G12" s="112"/>
      <c r="H12" s="112"/>
      <c r="I12" s="112"/>
      <c r="J12" s="113">
        <f>SUM(J7:J11)</f>
        <v>5</v>
      </c>
      <c r="K12" s="113">
        <f>SUM(K7:K8)</f>
        <v>0</v>
      </c>
      <c r="L12" s="113"/>
      <c r="M12" s="113">
        <f>SUM(M7:M11)</f>
        <v>5</v>
      </c>
    </row>
    <row r="13" spans="1:13" ht="21.7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21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21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1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8:8" ht="21.75" customHeight="1">
      <c r="H17" s="117"/>
    </row>
    <row r="18" spans="8:8" ht="21.75" customHeight="1">
      <c r="H18" s="32"/>
    </row>
    <row r="19" spans="8:8" ht="21.75" customHeight="1">
      <c r="H19" s="32"/>
    </row>
    <row r="20" spans="8:8" ht="21.75" customHeight="1">
      <c r="H20" s="32"/>
    </row>
    <row r="21" spans="8:8" ht="21.75" customHeight="1">
      <c r="H21" s="32"/>
    </row>
    <row r="22" spans="8:8" ht="21.75" customHeight="1">
      <c r="H22" s="32"/>
    </row>
    <row r="23" spans="8:8" ht="21.75" customHeight="1">
      <c r="H23" s="32"/>
    </row>
    <row r="24" spans="8:8" ht="21.75" customHeight="1">
      <c r="H24" s="32"/>
    </row>
    <row r="25" spans="8:8" ht="21.75" customHeight="1">
      <c r="H25" s="32"/>
    </row>
    <row r="26" spans="8:8" ht="21.75" customHeight="1">
      <c r="H26" s="32"/>
    </row>
    <row r="27" spans="8:8" ht="21.75" customHeight="1">
      <c r="H27" s="32"/>
    </row>
    <row r="28" spans="8:8" ht="21.75" customHeight="1">
      <c r="H28" s="32"/>
    </row>
    <row r="29" spans="8:8" ht="21.75" customHeight="1">
      <c r="H29" s="32"/>
    </row>
    <row r="30" spans="8:8" ht="21.75" customHeight="1">
      <c r="H30" s="32"/>
    </row>
    <row r="31" spans="8:8" ht="21.75" customHeight="1">
      <c r="H31" s="32"/>
    </row>
    <row r="32" spans="8:8" ht="21.75" customHeight="1">
      <c r="H32" s="32"/>
    </row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</sheetData>
  <mergeCells count="15">
    <mergeCell ref="M4:M5"/>
    <mergeCell ref="J5:K5"/>
    <mergeCell ref="A12:I12"/>
    <mergeCell ref="G4:G6"/>
    <mergeCell ref="A1:M1"/>
    <mergeCell ref="E2:G2"/>
    <mergeCell ref="A3:M3"/>
    <mergeCell ref="A4:A6"/>
    <mergeCell ref="B4:D6"/>
    <mergeCell ref="H4:H5"/>
    <mergeCell ref="I4:I5"/>
    <mergeCell ref="F4:F6"/>
    <mergeCell ref="E4:E6"/>
    <mergeCell ref="J4:K4"/>
    <mergeCell ref="L4:L5"/>
  </mergeCells>
  <phoneticPr fontId="4" type="noConversion"/>
  <pageMargins left="0.17" right="0.17" top="0.39" bottom="0.39370078740157483" header="0.31496062992125984" footer="0.31496062992125984"/>
  <pageSetup paperSize="9" scale="84" firstPageNumber="13" fitToHeight="0" orientation="landscape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M246"/>
  <sheetViews>
    <sheetView topLeftCell="A28" zoomScaleNormal="100" workbookViewId="0">
      <selection activeCell="L42" sqref="L42"/>
    </sheetView>
  </sheetViews>
  <sheetFormatPr defaultColWidth="9" defaultRowHeight="24"/>
  <cols>
    <col min="1" max="1" width="5.375" style="4" customWidth="1"/>
    <col min="2" max="2" width="7.375" style="4" customWidth="1"/>
    <col min="3" max="3" width="9.875" style="4" customWidth="1"/>
    <col min="4" max="4" width="11.125" style="4" customWidth="1"/>
    <col min="5" max="5" width="12" style="4" customWidth="1"/>
    <col min="6" max="6" width="17.375" style="4" customWidth="1"/>
    <col min="7" max="7" width="32.5" style="4" customWidth="1"/>
    <col min="8" max="8" width="15.375" style="4" customWidth="1"/>
    <col min="9" max="9" width="17.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3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3" ht="21.75" customHeight="1">
      <c r="A3" s="96" t="s">
        <v>92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1.75" customHeight="1">
      <c r="A4" s="99" t="s">
        <v>38</v>
      </c>
      <c r="B4" s="100" t="s">
        <v>39</v>
      </c>
      <c r="C4" s="101"/>
      <c r="D4" s="102"/>
      <c r="E4" s="99" t="s">
        <v>40</v>
      </c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</row>
    <row r="5" spans="1:13" ht="21.75" customHeight="1">
      <c r="A5" s="103"/>
      <c r="B5" s="104"/>
      <c r="C5" s="105"/>
      <c r="D5" s="106"/>
      <c r="E5" s="103"/>
      <c r="F5" s="103"/>
      <c r="G5" s="103"/>
      <c r="H5" s="103"/>
      <c r="I5" s="103"/>
      <c r="J5" s="107" t="s">
        <v>48</v>
      </c>
      <c r="K5" s="108"/>
      <c r="L5" s="103"/>
      <c r="M5" s="103"/>
    </row>
    <row r="6" spans="1:13" ht="48">
      <c r="A6" s="109"/>
      <c r="B6" s="107"/>
      <c r="C6" s="110"/>
      <c r="D6" s="108"/>
      <c r="E6" s="109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</row>
    <row r="7" spans="1:13" s="22" customFormat="1" ht="21.75" customHeight="1">
      <c r="A7" s="21">
        <v>1</v>
      </c>
      <c r="B7" s="16" t="s">
        <v>54</v>
      </c>
      <c r="C7" s="17" t="s">
        <v>93</v>
      </c>
      <c r="D7" s="18" t="s">
        <v>94</v>
      </c>
      <c r="E7" s="19" t="s">
        <v>57</v>
      </c>
      <c r="F7" s="20" t="s">
        <v>35</v>
      </c>
      <c r="G7" s="20" t="s">
        <v>91</v>
      </c>
      <c r="H7" s="56">
        <v>31138</v>
      </c>
      <c r="I7" s="21" t="s">
        <v>95</v>
      </c>
      <c r="J7" s="21">
        <v>1</v>
      </c>
      <c r="K7" s="21" t="s">
        <v>59</v>
      </c>
      <c r="L7" s="15">
        <v>4</v>
      </c>
      <c r="M7" s="15">
        <v>0</v>
      </c>
    </row>
    <row r="8" spans="1:13" s="22" customFormat="1" ht="21.75" customHeight="1">
      <c r="A8" s="21">
        <v>2</v>
      </c>
      <c r="B8" s="16" t="s">
        <v>54</v>
      </c>
      <c r="C8" s="17" t="s">
        <v>96</v>
      </c>
      <c r="D8" s="18" t="s">
        <v>97</v>
      </c>
      <c r="E8" s="19" t="s">
        <v>57</v>
      </c>
      <c r="F8" s="20" t="s">
        <v>35</v>
      </c>
      <c r="G8" s="20" t="s">
        <v>91</v>
      </c>
      <c r="H8" s="56">
        <v>36300</v>
      </c>
      <c r="I8" s="21"/>
      <c r="J8" s="21">
        <v>1</v>
      </c>
      <c r="K8" s="21" t="s">
        <v>59</v>
      </c>
      <c r="L8" s="15">
        <v>12</v>
      </c>
      <c r="M8" s="15">
        <v>1</v>
      </c>
    </row>
    <row r="9" spans="1:13" s="22" customFormat="1" ht="21.75" customHeight="1">
      <c r="A9" s="21">
        <v>3</v>
      </c>
      <c r="B9" s="16" t="s">
        <v>60</v>
      </c>
      <c r="C9" s="17" t="s">
        <v>98</v>
      </c>
      <c r="D9" s="18" t="s">
        <v>99</v>
      </c>
      <c r="E9" s="19" t="s">
        <v>81</v>
      </c>
      <c r="F9" s="20" t="s">
        <v>35</v>
      </c>
      <c r="G9" s="20" t="s">
        <v>91</v>
      </c>
      <c r="H9" s="56">
        <v>40616</v>
      </c>
      <c r="I9" s="21"/>
      <c r="J9" s="21">
        <v>1</v>
      </c>
      <c r="K9" s="21" t="s">
        <v>59</v>
      </c>
      <c r="L9" s="15">
        <v>12</v>
      </c>
      <c r="M9" s="15">
        <v>1</v>
      </c>
    </row>
    <row r="10" spans="1:13" s="22" customFormat="1" ht="21.75" customHeight="1">
      <c r="A10" s="21">
        <v>4</v>
      </c>
      <c r="B10" s="16" t="s">
        <v>54</v>
      </c>
      <c r="C10" s="17" t="s">
        <v>100</v>
      </c>
      <c r="D10" s="18" t="s">
        <v>101</v>
      </c>
      <c r="E10" s="19" t="s">
        <v>57</v>
      </c>
      <c r="F10" s="20" t="s">
        <v>35</v>
      </c>
      <c r="G10" s="20" t="s">
        <v>102</v>
      </c>
      <c r="H10" s="56">
        <v>34151</v>
      </c>
      <c r="I10" s="21"/>
      <c r="J10" s="21">
        <v>1</v>
      </c>
      <c r="K10" s="21" t="s">
        <v>59</v>
      </c>
      <c r="L10" s="15">
        <v>12</v>
      </c>
      <c r="M10" s="15">
        <v>1</v>
      </c>
    </row>
    <row r="11" spans="1:13" s="22" customFormat="1" ht="21.75" customHeight="1">
      <c r="A11" s="21">
        <v>5</v>
      </c>
      <c r="B11" s="16" t="s">
        <v>54</v>
      </c>
      <c r="C11" s="17" t="s">
        <v>103</v>
      </c>
      <c r="D11" s="18" t="s">
        <v>104</v>
      </c>
      <c r="E11" s="19" t="s">
        <v>81</v>
      </c>
      <c r="F11" s="20" t="s">
        <v>35</v>
      </c>
      <c r="G11" s="20" t="s">
        <v>102</v>
      </c>
      <c r="H11" s="56">
        <v>40483</v>
      </c>
      <c r="I11" s="21"/>
      <c r="J11" s="21">
        <v>1</v>
      </c>
      <c r="K11" s="21" t="s">
        <v>59</v>
      </c>
      <c r="L11" s="15">
        <v>12</v>
      </c>
      <c r="M11" s="15">
        <v>1</v>
      </c>
    </row>
    <row r="12" spans="1:13" s="22" customFormat="1" ht="21.75" customHeight="1">
      <c r="A12" s="21">
        <v>6</v>
      </c>
      <c r="B12" s="16" t="s">
        <v>68</v>
      </c>
      <c r="C12" s="17" t="s">
        <v>105</v>
      </c>
      <c r="D12" s="18" t="s">
        <v>106</v>
      </c>
      <c r="E12" s="19" t="s">
        <v>81</v>
      </c>
      <c r="F12" s="20" t="s">
        <v>35</v>
      </c>
      <c r="G12" s="20" t="s">
        <v>67</v>
      </c>
      <c r="H12" s="56">
        <v>41141</v>
      </c>
      <c r="I12" s="21"/>
      <c r="J12" s="21">
        <v>1</v>
      </c>
      <c r="K12" s="21" t="s">
        <v>59</v>
      </c>
      <c r="L12" s="15">
        <v>12</v>
      </c>
      <c r="M12" s="15">
        <v>1</v>
      </c>
    </row>
    <row r="13" spans="1:13" s="22" customFormat="1" ht="21.75" customHeight="1">
      <c r="A13" s="21">
        <v>7</v>
      </c>
      <c r="B13" s="16" t="s">
        <v>54</v>
      </c>
      <c r="C13" s="17" t="s">
        <v>107</v>
      </c>
      <c r="D13" s="18" t="s">
        <v>108</v>
      </c>
      <c r="E13" s="19" t="s">
        <v>81</v>
      </c>
      <c r="F13" s="20" t="s">
        <v>35</v>
      </c>
      <c r="G13" s="20" t="s">
        <v>67</v>
      </c>
      <c r="H13" s="56">
        <v>41974</v>
      </c>
      <c r="I13" s="21"/>
      <c r="J13" s="21">
        <v>1</v>
      </c>
      <c r="K13" s="21" t="s">
        <v>59</v>
      </c>
      <c r="L13" s="15">
        <v>12</v>
      </c>
      <c r="M13" s="15">
        <v>1</v>
      </c>
    </row>
    <row r="14" spans="1:13" s="22" customFormat="1" ht="21.75" customHeight="1">
      <c r="A14" s="21">
        <v>8</v>
      </c>
      <c r="B14" s="16" t="s">
        <v>54</v>
      </c>
      <c r="C14" s="17" t="s">
        <v>109</v>
      </c>
      <c r="D14" s="18" t="s">
        <v>110</v>
      </c>
      <c r="E14" s="19" t="s">
        <v>81</v>
      </c>
      <c r="F14" s="20" t="s">
        <v>35</v>
      </c>
      <c r="G14" s="20" t="s">
        <v>67</v>
      </c>
      <c r="H14" s="56">
        <v>41974</v>
      </c>
      <c r="I14" s="21"/>
      <c r="J14" s="21">
        <v>1</v>
      </c>
      <c r="K14" s="21" t="s">
        <v>59</v>
      </c>
      <c r="L14" s="15">
        <v>12</v>
      </c>
      <c r="M14" s="15">
        <v>1</v>
      </c>
    </row>
    <row r="15" spans="1:13" s="22" customFormat="1" ht="21.75" customHeight="1">
      <c r="A15" s="21">
        <v>9</v>
      </c>
      <c r="B15" s="16" t="s">
        <v>54</v>
      </c>
      <c r="C15" s="17" t="s">
        <v>111</v>
      </c>
      <c r="D15" s="18" t="s">
        <v>112</v>
      </c>
      <c r="E15" s="19" t="s">
        <v>57</v>
      </c>
      <c r="F15" s="20" t="s">
        <v>35</v>
      </c>
      <c r="G15" s="20" t="s">
        <v>78</v>
      </c>
      <c r="H15" s="56">
        <v>37058</v>
      </c>
      <c r="I15" s="21"/>
      <c r="J15" s="21">
        <v>1</v>
      </c>
      <c r="K15" s="21" t="s">
        <v>59</v>
      </c>
      <c r="L15" s="15">
        <v>12</v>
      </c>
      <c r="M15" s="15">
        <v>1</v>
      </c>
    </row>
    <row r="16" spans="1:13" s="22" customFormat="1" ht="21.75" customHeight="1">
      <c r="A16" s="21">
        <v>10</v>
      </c>
      <c r="B16" s="16" t="s">
        <v>54</v>
      </c>
      <c r="C16" s="17" t="s">
        <v>113</v>
      </c>
      <c r="D16" s="18" t="s">
        <v>114</v>
      </c>
      <c r="E16" s="19" t="s">
        <v>57</v>
      </c>
      <c r="F16" s="20" t="s">
        <v>35</v>
      </c>
      <c r="G16" s="20" t="s">
        <v>78</v>
      </c>
      <c r="H16" s="56">
        <v>37760</v>
      </c>
      <c r="I16" s="21"/>
      <c r="J16" s="21">
        <v>1</v>
      </c>
      <c r="K16" s="21" t="s">
        <v>59</v>
      </c>
      <c r="L16" s="15">
        <v>12</v>
      </c>
      <c r="M16" s="15">
        <v>1</v>
      </c>
    </row>
    <row r="17" spans="1:13" s="22" customFormat="1" ht="21.75" customHeight="1">
      <c r="A17" s="21">
        <v>11</v>
      </c>
      <c r="B17" s="16" t="s">
        <v>60</v>
      </c>
      <c r="C17" s="17" t="s">
        <v>115</v>
      </c>
      <c r="D17" s="18" t="s">
        <v>116</v>
      </c>
      <c r="E17" s="19" t="s">
        <v>81</v>
      </c>
      <c r="F17" s="20" t="s">
        <v>35</v>
      </c>
      <c r="G17" s="20" t="s">
        <v>78</v>
      </c>
      <c r="H17" s="56">
        <v>39510</v>
      </c>
      <c r="I17" s="21"/>
      <c r="J17" s="21">
        <v>1</v>
      </c>
      <c r="K17" s="21" t="s">
        <v>59</v>
      </c>
      <c r="L17" s="15">
        <v>12</v>
      </c>
      <c r="M17" s="15">
        <v>1</v>
      </c>
    </row>
    <row r="18" spans="1:13" s="22" customFormat="1" ht="21.75" customHeight="1">
      <c r="A18" s="21">
        <v>12</v>
      </c>
      <c r="B18" s="16" t="s">
        <v>54</v>
      </c>
      <c r="C18" s="17" t="s">
        <v>117</v>
      </c>
      <c r="D18" s="18" t="s">
        <v>118</v>
      </c>
      <c r="E18" s="19" t="s">
        <v>81</v>
      </c>
      <c r="F18" s="19" t="s">
        <v>35</v>
      </c>
      <c r="G18" s="20" t="s">
        <v>78</v>
      </c>
      <c r="H18" s="66">
        <v>43717</v>
      </c>
      <c r="I18" s="21"/>
      <c r="J18" s="21">
        <v>1</v>
      </c>
      <c r="K18" s="21" t="s">
        <v>59</v>
      </c>
      <c r="L18" s="21">
        <v>12</v>
      </c>
      <c r="M18" s="15">
        <v>1</v>
      </c>
    </row>
    <row r="19" spans="1:13" s="22" customFormat="1" ht="21.75" customHeight="1">
      <c r="A19" s="21">
        <v>13</v>
      </c>
      <c r="B19" s="16" t="s">
        <v>60</v>
      </c>
      <c r="C19" s="17" t="s">
        <v>119</v>
      </c>
      <c r="D19" s="18" t="s">
        <v>120</v>
      </c>
      <c r="E19" s="20" t="s">
        <v>66</v>
      </c>
      <c r="F19" s="20" t="s">
        <v>35</v>
      </c>
      <c r="G19" s="20" t="s">
        <v>121</v>
      </c>
      <c r="H19" s="56">
        <v>39601</v>
      </c>
      <c r="I19" s="21"/>
      <c r="J19" s="21">
        <v>1</v>
      </c>
      <c r="K19" s="21" t="s">
        <v>59</v>
      </c>
      <c r="L19" s="15">
        <v>12</v>
      </c>
      <c r="M19" s="15">
        <v>1</v>
      </c>
    </row>
    <row r="20" spans="1:13" s="22" customFormat="1" ht="21.75" customHeight="1">
      <c r="A20" s="21">
        <v>14</v>
      </c>
      <c r="B20" s="16" t="s">
        <v>54</v>
      </c>
      <c r="C20" s="17" t="s">
        <v>122</v>
      </c>
      <c r="D20" s="18" t="s">
        <v>123</v>
      </c>
      <c r="E20" s="19" t="s">
        <v>57</v>
      </c>
      <c r="F20" s="20" t="s">
        <v>35</v>
      </c>
      <c r="G20" s="20" t="s">
        <v>124</v>
      </c>
      <c r="H20" s="56">
        <v>34274</v>
      </c>
      <c r="I20" s="21"/>
      <c r="J20" s="21">
        <v>1</v>
      </c>
      <c r="K20" s="21" t="s">
        <v>59</v>
      </c>
      <c r="L20" s="15">
        <v>12</v>
      </c>
      <c r="M20" s="15">
        <v>1</v>
      </c>
    </row>
    <row r="21" spans="1:13" s="22" customFormat="1" ht="21.75" customHeight="1">
      <c r="A21" s="21">
        <v>15</v>
      </c>
      <c r="B21" s="16" t="s">
        <v>54</v>
      </c>
      <c r="C21" s="17" t="s">
        <v>125</v>
      </c>
      <c r="D21" s="18" t="s">
        <v>126</v>
      </c>
      <c r="E21" s="19" t="s">
        <v>57</v>
      </c>
      <c r="F21" s="20" t="s">
        <v>35</v>
      </c>
      <c r="G21" s="20" t="s">
        <v>124</v>
      </c>
      <c r="H21" s="56">
        <v>35677</v>
      </c>
      <c r="I21" s="21"/>
      <c r="J21" s="21">
        <v>1</v>
      </c>
      <c r="K21" s="21" t="s">
        <v>59</v>
      </c>
      <c r="L21" s="15">
        <v>12</v>
      </c>
      <c r="M21" s="15">
        <v>1</v>
      </c>
    </row>
    <row r="22" spans="1:13" s="22" customFormat="1" ht="21.75" customHeight="1">
      <c r="A22" s="21">
        <v>16</v>
      </c>
      <c r="B22" s="16" t="s">
        <v>54</v>
      </c>
      <c r="C22" s="17" t="s">
        <v>127</v>
      </c>
      <c r="D22" s="18" t="s">
        <v>128</v>
      </c>
      <c r="E22" s="19" t="s">
        <v>57</v>
      </c>
      <c r="F22" s="20" t="s">
        <v>35</v>
      </c>
      <c r="G22" s="20" t="s">
        <v>129</v>
      </c>
      <c r="H22" s="56">
        <v>35656</v>
      </c>
      <c r="I22" s="21"/>
      <c r="J22" s="21">
        <v>1</v>
      </c>
      <c r="K22" s="21" t="s">
        <v>59</v>
      </c>
      <c r="L22" s="15">
        <v>12</v>
      </c>
      <c r="M22" s="15">
        <v>1</v>
      </c>
    </row>
    <row r="23" spans="1:13" s="22" customFormat="1" ht="21.75" customHeight="1">
      <c r="A23" s="21">
        <v>17</v>
      </c>
      <c r="B23" s="16" t="s">
        <v>54</v>
      </c>
      <c r="C23" s="17" t="s">
        <v>130</v>
      </c>
      <c r="D23" s="18" t="s">
        <v>131</v>
      </c>
      <c r="E23" s="19" t="s">
        <v>81</v>
      </c>
      <c r="F23" s="20" t="s">
        <v>35</v>
      </c>
      <c r="G23" s="20" t="s">
        <v>129</v>
      </c>
      <c r="H23" s="56">
        <v>41974</v>
      </c>
      <c r="I23" s="21"/>
      <c r="J23" s="21">
        <v>1</v>
      </c>
      <c r="K23" s="21" t="s">
        <v>59</v>
      </c>
      <c r="L23" s="15">
        <v>12</v>
      </c>
      <c r="M23" s="15">
        <v>1</v>
      </c>
    </row>
    <row r="24" spans="1:13" s="22" customFormat="1" ht="21.75" customHeight="1">
      <c r="A24" s="21">
        <v>18</v>
      </c>
      <c r="B24" s="16" t="s">
        <v>54</v>
      </c>
      <c r="C24" s="17" t="s">
        <v>132</v>
      </c>
      <c r="D24" s="18" t="s">
        <v>133</v>
      </c>
      <c r="E24" s="19" t="s">
        <v>57</v>
      </c>
      <c r="F24" s="20" t="s">
        <v>35</v>
      </c>
      <c r="G24" s="20" t="s">
        <v>63</v>
      </c>
      <c r="H24" s="56">
        <v>33560</v>
      </c>
      <c r="I24" s="21"/>
      <c r="J24" s="21">
        <v>1</v>
      </c>
      <c r="K24" s="21" t="s">
        <v>59</v>
      </c>
      <c r="L24" s="15">
        <v>12</v>
      </c>
      <c r="M24" s="15">
        <v>1</v>
      </c>
    </row>
    <row r="25" spans="1:13" s="22" customFormat="1" ht="21.75" customHeight="1">
      <c r="A25" s="21">
        <v>19</v>
      </c>
      <c r="B25" s="16" t="s">
        <v>54</v>
      </c>
      <c r="C25" s="17" t="s">
        <v>134</v>
      </c>
      <c r="D25" s="18" t="s">
        <v>135</v>
      </c>
      <c r="E25" s="19" t="s">
        <v>81</v>
      </c>
      <c r="F25" s="20" t="s">
        <v>35</v>
      </c>
      <c r="G25" s="20" t="s">
        <v>63</v>
      </c>
      <c r="H25" s="56">
        <v>41821</v>
      </c>
      <c r="I25" s="21"/>
      <c r="J25" s="21">
        <v>1</v>
      </c>
      <c r="K25" s="21" t="s">
        <v>59</v>
      </c>
      <c r="L25" s="15">
        <v>12</v>
      </c>
      <c r="M25" s="15">
        <v>1</v>
      </c>
    </row>
    <row r="26" spans="1:13" s="22" customFormat="1" ht="21.75" customHeight="1">
      <c r="A26" s="21">
        <v>20</v>
      </c>
      <c r="B26" s="16" t="s">
        <v>54</v>
      </c>
      <c r="C26" s="17" t="s">
        <v>136</v>
      </c>
      <c r="D26" s="18" t="s">
        <v>137</v>
      </c>
      <c r="E26" s="19" t="s">
        <v>57</v>
      </c>
      <c r="F26" s="20" t="s">
        <v>35</v>
      </c>
      <c r="G26" s="20" t="s">
        <v>88</v>
      </c>
      <c r="H26" s="56">
        <v>35174</v>
      </c>
      <c r="I26" s="21"/>
      <c r="J26" s="21">
        <v>1</v>
      </c>
      <c r="K26" s="21" t="s">
        <v>59</v>
      </c>
      <c r="L26" s="15">
        <v>12</v>
      </c>
      <c r="M26" s="15">
        <v>1</v>
      </c>
    </row>
    <row r="27" spans="1:13" s="22" customFormat="1" ht="21.75" customHeight="1">
      <c r="A27" s="21">
        <v>21</v>
      </c>
      <c r="B27" s="16" t="s">
        <v>68</v>
      </c>
      <c r="C27" s="17" t="s">
        <v>138</v>
      </c>
      <c r="D27" s="18" t="s">
        <v>139</v>
      </c>
      <c r="E27" s="19" t="s">
        <v>57</v>
      </c>
      <c r="F27" s="20" t="s">
        <v>35</v>
      </c>
      <c r="G27" s="20" t="s">
        <v>88</v>
      </c>
      <c r="H27" s="56">
        <v>35227</v>
      </c>
      <c r="I27" s="21"/>
      <c r="J27" s="21">
        <v>1</v>
      </c>
      <c r="K27" s="21" t="s">
        <v>59</v>
      </c>
      <c r="L27" s="15">
        <v>12</v>
      </c>
      <c r="M27" s="15">
        <v>1</v>
      </c>
    </row>
    <row r="28" spans="1:13" s="22" customFormat="1" ht="21.75" customHeight="1">
      <c r="A28" s="21">
        <v>22</v>
      </c>
      <c r="B28" s="16" t="s">
        <v>54</v>
      </c>
      <c r="C28" s="17" t="s">
        <v>140</v>
      </c>
      <c r="D28" s="18" t="s">
        <v>141</v>
      </c>
      <c r="E28" s="19" t="s">
        <v>81</v>
      </c>
      <c r="F28" s="20" t="s">
        <v>35</v>
      </c>
      <c r="G28" s="20" t="s">
        <v>142</v>
      </c>
      <c r="H28" s="56">
        <v>41030</v>
      </c>
      <c r="I28" s="21"/>
      <c r="J28" s="21">
        <v>1</v>
      </c>
      <c r="K28" s="21" t="s">
        <v>59</v>
      </c>
      <c r="L28" s="15">
        <v>12</v>
      </c>
      <c r="M28" s="15">
        <v>1</v>
      </c>
    </row>
    <row r="29" spans="1:13" s="22" customFormat="1" ht="21.75" customHeight="1">
      <c r="A29" s="21">
        <v>23</v>
      </c>
      <c r="B29" s="16" t="s">
        <v>68</v>
      </c>
      <c r="C29" s="17" t="s">
        <v>143</v>
      </c>
      <c r="D29" s="18" t="s">
        <v>144</v>
      </c>
      <c r="E29" s="19" t="s">
        <v>81</v>
      </c>
      <c r="F29" s="20" t="s">
        <v>35</v>
      </c>
      <c r="G29" s="20" t="s">
        <v>145</v>
      </c>
      <c r="H29" s="56">
        <v>42278</v>
      </c>
      <c r="I29" s="21"/>
      <c r="J29" s="21">
        <v>1</v>
      </c>
      <c r="K29" s="21" t="s">
        <v>59</v>
      </c>
      <c r="L29" s="15">
        <v>12</v>
      </c>
      <c r="M29" s="15">
        <v>1</v>
      </c>
    </row>
    <row r="30" spans="1:13" s="22" customFormat="1" ht="21.75" customHeight="1">
      <c r="A30" s="21">
        <v>24</v>
      </c>
      <c r="B30" s="16" t="s">
        <v>54</v>
      </c>
      <c r="C30" s="17" t="s">
        <v>107</v>
      </c>
      <c r="D30" s="18" t="s">
        <v>146</v>
      </c>
      <c r="E30" s="19" t="s">
        <v>81</v>
      </c>
      <c r="F30" s="20" t="s">
        <v>35</v>
      </c>
      <c r="G30" s="20" t="s">
        <v>147</v>
      </c>
      <c r="H30" s="56">
        <v>41092</v>
      </c>
      <c r="I30" s="21"/>
      <c r="J30" s="21">
        <v>1</v>
      </c>
      <c r="K30" s="21" t="s">
        <v>59</v>
      </c>
      <c r="L30" s="15">
        <v>12</v>
      </c>
      <c r="M30" s="15">
        <v>1</v>
      </c>
    </row>
    <row r="31" spans="1:13" s="22" customFormat="1" ht="21.75" customHeight="1">
      <c r="A31" s="21">
        <v>25</v>
      </c>
      <c r="B31" s="45" t="s">
        <v>54</v>
      </c>
      <c r="C31" s="46" t="s">
        <v>148</v>
      </c>
      <c r="D31" s="47" t="s">
        <v>149</v>
      </c>
      <c r="E31" s="19" t="s">
        <v>81</v>
      </c>
      <c r="F31" s="19" t="s">
        <v>35</v>
      </c>
      <c r="G31" s="43" t="s">
        <v>63</v>
      </c>
      <c r="H31" s="57">
        <v>42962</v>
      </c>
      <c r="I31" s="21"/>
      <c r="J31" s="21">
        <v>1</v>
      </c>
      <c r="K31" s="21" t="s">
        <v>59</v>
      </c>
      <c r="L31" s="21">
        <v>12</v>
      </c>
      <c r="M31" s="15">
        <v>1</v>
      </c>
    </row>
    <row r="32" spans="1:13" s="22" customFormat="1" ht="21.75" customHeight="1">
      <c r="A32" s="21">
        <v>26</v>
      </c>
      <c r="B32" s="53" t="s">
        <v>54</v>
      </c>
      <c r="C32" s="53" t="s">
        <v>150</v>
      </c>
      <c r="D32" s="53" t="s">
        <v>151</v>
      </c>
      <c r="E32" s="19" t="s">
        <v>57</v>
      </c>
      <c r="F32" s="19" t="s">
        <v>35</v>
      </c>
      <c r="G32" s="44" t="s">
        <v>152</v>
      </c>
      <c r="H32" s="57">
        <v>34758</v>
      </c>
      <c r="I32" s="21"/>
      <c r="J32" s="21">
        <v>1</v>
      </c>
      <c r="K32" s="21" t="s">
        <v>59</v>
      </c>
      <c r="L32" s="21">
        <v>12</v>
      </c>
      <c r="M32" s="15">
        <v>1</v>
      </c>
    </row>
    <row r="33" spans="1:13" s="22" customFormat="1" ht="21.75" customHeight="1">
      <c r="A33" s="21">
        <v>27</v>
      </c>
      <c r="B33" s="16" t="s">
        <v>68</v>
      </c>
      <c r="C33" s="17" t="s">
        <v>153</v>
      </c>
      <c r="D33" s="18" t="s">
        <v>154</v>
      </c>
      <c r="E33" s="19" t="s">
        <v>81</v>
      </c>
      <c r="F33" s="19" t="s">
        <v>35</v>
      </c>
      <c r="G33" s="20" t="s">
        <v>74</v>
      </c>
      <c r="H33" s="58">
        <v>42096</v>
      </c>
      <c r="I33" s="23"/>
      <c r="J33" s="21">
        <v>1</v>
      </c>
      <c r="K33" s="21" t="s">
        <v>59</v>
      </c>
      <c r="L33" s="15">
        <v>12</v>
      </c>
      <c r="M33" s="15">
        <v>1</v>
      </c>
    </row>
    <row r="34" spans="1:13" s="22" customFormat="1" ht="21.75" customHeight="1">
      <c r="A34" s="21">
        <v>28</v>
      </c>
      <c r="B34" s="9" t="s">
        <v>54</v>
      </c>
      <c r="C34" s="10" t="s">
        <v>155</v>
      </c>
      <c r="D34" s="11" t="s">
        <v>156</v>
      </c>
      <c r="E34" s="12" t="s">
        <v>157</v>
      </c>
      <c r="F34" s="12" t="s">
        <v>35</v>
      </c>
      <c r="G34" s="13" t="s">
        <v>158</v>
      </c>
      <c r="H34" s="58">
        <v>43160</v>
      </c>
      <c r="I34" s="54"/>
      <c r="J34" s="14">
        <v>1</v>
      </c>
      <c r="K34" s="14" t="s">
        <v>59</v>
      </c>
      <c r="L34" s="14">
        <v>12</v>
      </c>
      <c r="M34" s="59">
        <v>1</v>
      </c>
    </row>
    <row r="35" spans="1:13" s="22" customFormat="1" ht="21.75" customHeight="1">
      <c r="A35" s="21">
        <v>29</v>
      </c>
      <c r="B35" s="16" t="s">
        <v>54</v>
      </c>
      <c r="C35" s="17" t="s">
        <v>159</v>
      </c>
      <c r="D35" s="18" t="s">
        <v>160</v>
      </c>
      <c r="E35" s="19" t="s">
        <v>157</v>
      </c>
      <c r="F35" s="19" t="s">
        <v>35</v>
      </c>
      <c r="G35" s="20" t="s">
        <v>161</v>
      </c>
      <c r="H35" s="66">
        <v>43191</v>
      </c>
      <c r="I35" s="21"/>
      <c r="J35" s="21">
        <v>1</v>
      </c>
      <c r="K35" s="21" t="s">
        <v>59</v>
      </c>
      <c r="L35" s="21">
        <v>12</v>
      </c>
      <c r="M35" s="15">
        <v>1</v>
      </c>
    </row>
    <row r="36" spans="1:13" s="22" customFormat="1" ht="21.75" customHeight="1">
      <c r="A36" s="21">
        <v>30</v>
      </c>
      <c r="B36" s="16" t="s">
        <v>68</v>
      </c>
      <c r="C36" s="17" t="s">
        <v>162</v>
      </c>
      <c r="D36" s="18" t="s">
        <v>163</v>
      </c>
      <c r="E36" s="19" t="s">
        <v>81</v>
      </c>
      <c r="F36" s="19" t="s">
        <v>35</v>
      </c>
      <c r="G36" s="20" t="s">
        <v>161</v>
      </c>
      <c r="H36" s="66">
        <v>43191</v>
      </c>
      <c r="I36" s="21"/>
      <c r="J36" s="21">
        <v>1</v>
      </c>
      <c r="K36" s="21" t="s">
        <v>59</v>
      </c>
      <c r="L36" s="21">
        <v>12</v>
      </c>
      <c r="M36" s="15">
        <v>1</v>
      </c>
    </row>
    <row r="37" spans="1:13" s="22" customFormat="1" ht="21.75" customHeight="1">
      <c r="A37" s="21">
        <v>31</v>
      </c>
      <c r="B37" s="16" t="s">
        <v>68</v>
      </c>
      <c r="C37" s="17" t="s">
        <v>164</v>
      </c>
      <c r="D37" s="18" t="s">
        <v>165</v>
      </c>
      <c r="E37" s="19" t="s">
        <v>81</v>
      </c>
      <c r="F37" s="19" t="s">
        <v>35</v>
      </c>
      <c r="G37" s="20" t="s">
        <v>124</v>
      </c>
      <c r="H37" s="66">
        <v>43252</v>
      </c>
      <c r="I37" s="21"/>
      <c r="J37" s="21">
        <v>1</v>
      </c>
      <c r="K37" s="21" t="s">
        <v>59</v>
      </c>
      <c r="L37" s="21">
        <v>12</v>
      </c>
      <c r="M37" s="15">
        <v>1</v>
      </c>
    </row>
    <row r="38" spans="1:13" s="22" customFormat="1" ht="21.75" customHeight="1">
      <c r="A38" s="21">
        <v>32</v>
      </c>
      <c r="B38" s="16" t="s">
        <v>68</v>
      </c>
      <c r="C38" s="17" t="s">
        <v>166</v>
      </c>
      <c r="D38" s="18" t="s">
        <v>167</v>
      </c>
      <c r="E38" s="19" t="s">
        <v>81</v>
      </c>
      <c r="F38" s="19" t="s">
        <v>35</v>
      </c>
      <c r="G38" s="20" t="s">
        <v>82</v>
      </c>
      <c r="H38" s="66">
        <v>43748</v>
      </c>
      <c r="I38" s="21"/>
      <c r="J38" s="21">
        <v>1</v>
      </c>
      <c r="K38" s="21" t="s">
        <v>59</v>
      </c>
      <c r="L38" s="21">
        <v>12</v>
      </c>
      <c r="M38" s="15">
        <v>1</v>
      </c>
    </row>
    <row r="39" spans="1:13" s="22" customFormat="1" ht="21.75" customHeight="1">
      <c r="A39" s="21">
        <v>33</v>
      </c>
      <c r="B39" s="16" t="s">
        <v>54</v>
      </c>
      <c r="C39" s="17" t="s">
        <v>168</v>
      </c>
      <c r="D39" s="18" t="s">
        <v>169</v>
      </c>
      <c r="E39" s="19" t="s">
        <v>81</v>
      </c>
      <c r="F39" s="19" t="s">
        <v>35</v>
      </c>
      <c r="G39" s="20" t="s">
        <v>63</v>
      </c>
      <c r="H39" s="66">
        <v>43710</v>
      </c>
      <c r="I39" s="21"/>
      <c r="J39" s="21">
        <v>1</v>
      </c>
      <c r="K39" s="21" t="s">
        <v>59</v>
      </c>
      <c r="L39" s="21">
        <v>12</v>
      </c>
      <c r="M39" s="15">
        <v>1</v>
      </c>
    </row>
    <row r="40" spans="1:13" s="22" customFormat="1" ht="21.75" customHeight="1">
      <c r="A40" s="21">
        <v>34</v>
      </c>
      <c r="B40" s="16" t="s">
        <v>68</v>
      </c>
      <c r="C40" s="17" t="s">
        <v>170</v>
      </c>
      <c r="D40" s="18" t="s">
        <v>171</v>
      </c>
      <c r="E40" s="19" t="s">
        <v>81</v>
      </c>
      <c r="F40" s="19" t="s">
        <v>35</v>
      </c>
      <c r="G40" s="20" t="s">
        <v>152</v>
      </c>
      <c r="H40" s="66">
        <v>44046</v>
      </c>
      <c r="I40" s="21"/>
      <c r="J40" s="21">
        <v>1</v>
      </c>
      <c r="K40" s="21" t="s">
        <v>59</v>
      </c>
      <c r="L40" s="21">
        <v>10</v>
      </c>
      <c r="M40" s="15">
        <v>1</v>
      </c>
    </row>
    <row r="41" spans="1:13" s="22" customFormat="1" ht="21.75" customHeight="1">
      <c r="A41" s="21">
        <v>35</v>
      </c>
      <c r="B41" s="16" t="s">
        <v>54</v>
      </c>
      <c r="C41" s="17" t="s">
        <v>172</v>
      </c>
      <c r="D41" s="18" t="s">
        <v>173</v>
      </c>
      <c r="E41" s="19" t="s">
        <v>81</v>
      </c>
      <c r="F41" s="19" t="s">
        <v>35</v>
      </c>
      <c r="G41" s="20" t="s">
        <v>174</v>
      </c>
      <c r="H41" s="66">
        <v>44046</v>
      </c>
      <c r="I41" s="21"/>
      <c r="J41" s="21">
        <v>1</v>
      </c>
      <c r="K41" s="21" t="s">
        <v>59</v>
      </c>
      <c r="L41" s="21">
        <v>10</v>
      </c>
      <c r="M41" s="15">
        <v>1</v>
      </c>
    </row>
    <row r="42" spans="1:13" s="22" customFormat="1" ht="21.75" customHeight="1">
      <c r="A42" s="21">
        <v>36</v>
      </c>
      <c r="B42" s="16" t="s">
        <v>68</v>
      </c>
      <c r="C42" s="17" t="s">
        <v>175</v>
      </c>
      <c r="D42" s="18" t="s">
        <v>176</v>
      </c>
      <c r="E42" s="19" t="s">
        <v>81</v>
      </c>
      <c r="F42" s="19" t="s">
        <v>35</v>
      </c>
      <c r="G42" s="20" t="s">
        <v>174</v>
      </c>
      <c r="H42" s="66">
        <v>44046</v>
      </c>
      <c r="I42" s="21"/>
      <c r="J42" s="21">
        <v>1</v>
      </c>
      <c r="K42" s="21" t="s">
        <v>59</v>
      </c>
      <c r="L42" s="21">
        <v>10</v>
      </c>
      <c r="M42" s="15">
        <v>1</v>
      </c>
    </row>
    <row r="43" spans="1:13" s="22" customFormat="1" ht="21.75" customHeight="1">
      <c r="A43" s="21">
        <v>37</v>
      </c>
      <c r="B43" s="16"/>
      <c r="C43" s="17" t="s">
        <v>177</v>
      </c>
      <c r="D43" s="18"/>
      <c r="E43" s="19"/>
      <c r="F43" s="19"/>
      <c r="G43" s="20"/>
      <c r="H43" s="66"/>
      <c r="I43" s="21"/>
      <c r="J43" s="21">
        <v>1</v>
      </c>
      <c r="K43" s="21" t="s">
        <v>59</v>
      </c>
      <c r="L43" s="21">
        <v>12</v>
      </c>
      <c r="M43" s="15">
        <v>1</v>
      </c>
    </row>
    <row r="44" spans="1:13" ht="21.75" customHeight="1">
      <c r="A44" s="112" t="s">
        <v>25</v>
      </c>
      <c r="B44" s="112"/>
      <c r="C44" s="112"/>
      <c r="D44" s="112"/>
      <c r="E44" s="112"/>
      <c r="F44" s="112"/>
      <c r="G44" s="112"/>
      <c r="H44" s="112"/>
      <c r="I44" s="112"/>
      <c r="J44" s="113">
        <f>SUM(J7:J43)</f>
        <v>37</v>
      </c>
      <c r="K44" s="113">
        <f>SUM(K30:K33)</f>
        <v>0</v>
      </c>
      <c r="L44" s="113"/>
      <c r="M44" s="113">
        <f>SUM(M7:M43)</f>
        <v>36</v>
      </c>
    </row>
    <row r="45" spans="1:13" ht="21.75" customHeight="1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13" ht="21.75" customHeight="1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3" ht="21.7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3" ht="21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</sheetData>
  <mergeCells count="15">
    <mergeCell ref="M4:M5"/>
    <mergeCell ref="J5:K5"/>
    <mergeCell ref="A44:I44"/>
    <mergeCell ref="G4:G6"/>
    <mergeCell ref="A1:M1"/>
    <mergeCell ref="E2:G2"/>
    <mergeCell ref="A3:M3"/>
    <mergeCell ref="A4:A6"/>
    <mergeCell ref="B4:D6"/>
    <mergeCell ref="H4:H5"/>
    <mergeCell ref="I4:I5"/>
    <mergeCell ref="F4:F6"/>
    <mergeCell ref="E4:E6"/>
    <mergeCell ref="J4:K4"/>
    <mergeCell ref="L4:L5"/>
  </mergeCells>
  <phoneticPr fontId="4" type="noConversion"/>
  <pageMargins left="0.17" right="0.17" top="0.38" bottom="0.39370078740157483" header="0.31496062992125984" footer="0.31496062992125984"/>
  <pageSetup paperSize="9" scale="83" firstPageNumber="13" fitToHeight="0" orientation="landscape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M207"/>
  <sheetViews>
    <sheetView zoomScaleNormal="100" workbookViewId="0">
      <selection activeCell="I23" sqref="I23"/>
    </sheetView>
  </sheetViews>
  <sheetFormatPr defaultColWidth="9" defaultRowHeight="24"/>
  <cols>
    <col min="1" max="1" width="4.875" style="4" customWidth="1"/>
    <col min="2" max="2" width="7.375" style="4" customWidth="1"/>
    <col min="3" max="3" width="8.875" style="4" customWidth="1"/>
    <col min="4" max="4" width="11.125" style="4" customWidth="1"/>
    <col min="5" max="5" width="12" style="4" customWidth="1"/>
    <col min="6" max="6" width="22.5" style="4" customWidth="1"/>
    <col min="7" max="7" width="32.5" style="4" customWidth="1"/>
    <col min="8" max="9" width="14.12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3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3" ht="21.75" customHeight="1">
      <c r="A3" s="96" t="s">
        <v>178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1.75" customHeight="1">
      <c r="A4" s="99" t="s">
        <v>38</v>
      </c>
      <c r="B4" s="100" t="s">
        <v>39</v>
      </c>
      <c r="C4" s="101"/>
      <c r="D4" s="102"/>
      <c r="E4" s="99" t="s">
        <v>40</v>
      </c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</row>
    <row r="5" spans="1:13" ht="21.75" customHeight="1">
      <c r="A5" s="103"/>
      <c r="B5" s="104"/>
      <c r="C5" s="105"/>
      <c r="D5" s="106"/>
      <c r="E5" s="103"/>
      <c r="F5" s="103"/>
      <c r="G5" s="103"/>
      <c r="H5" s="103"/>
      <c r="I5" s="103"/>
      <c r="J5" s="107" t="s">
        <v>48</v>
      </c>
      <c r="K5" s="108"/>
      <c r="L5" s="103"/>
      <c r="M5" s="103"/>
    </row>
    <row r="6" spans="1:13" ht="48">
      <c r="A6" s="109"/>
      <c r="B6" s="107"/>
      <c r="C6" s="110"/>
      <c r="D6" s="108"/>
      <c r="E6" s="109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</row>
    <row r="7" spans="1:13" ht="21.75" customHeight="1">
      <c r="A7" s="114">
        <v>1</v>
      </c>
      <c r="B7" s="118" t="s">
        <v>54</v>
      </c>
      <c r="C7" s="119" t="s">
        <v>179</v>
      </c>
      <c r="D7" s="120" t="s">
        <v>180</v>
      </c>
      <c r="E7" s="115" t="s">
        <v>57</v>
      </c>
      <c r="F7" s="116" t="s">
        <v>35</v>
      </c>
      <c r="G7" s="116" t="s">
        <v>142</v>
      </c>
      <c r="H7" s="121">
        <v>33563</v>
      </c>
      <c r="I7" s="122"/>
      <c r="J7" s="114">
        <v>1</v>
      </c>
      <c r="K7" s="114" t="s">
        <v>59</v>
      </c>
      <c r="L7" s="114">
        <v>12</v>
      </c>
      <c r="M7" s="114">
        <v>1</v>
      </c>
    </row>
    <row r="8" spans="1:13" ht="21.75" customHeight="1">
      <c r="A8" s="112"/>
      <c r="B8" s="112"/>
      <c r="C8" s="112"/>
      <c r="D8" s="112"/>
      <c r="E8" s="112"/>
      <c r="F8" s="112"/>
      <c r="G8" s="112"/>
      <c r="H8" s="112"/>
      <c r="I8" s="112"/>
      <c r="J8" s="113">
        <f>SUM(J7:J7)</f>
        <v>1</v>
      </c>
      <c r="K8" s="113">
        <f>SUM(K7:K7)</f>
        <v>0</v>
      </c>
      <c r="L8" s="113"/>
      <c r="M8" s="113">
        <f>SUM(M7:M7)</f>
        <v>1</v>
      </c>
    </row>
    <row r="9" spans="1:13" ht="21.75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ht="21.75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1" spans="1:13" ht="21.7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21.75" customHeight="1">
      <c r="A12" s="32"/>
      <c r="B12" s="32"/>
      <c r="C12" s="32"/>
      <c r="D12" s="32"/>
      <c r="E12" s="32"/>
      <c r="F12" s="32"/>
      <c r="G12" s="32"/>
      <c r="H12" s="117"/>
      <c r="I12" s="32"/>
      <c r="J12" s="32"/>
      <c r="K12" s="32"/>
      <c r="L12" s="32"/>
      <c r="M12" s="32"/>
    </row>
    <row r="13" spans="1:13" ht="21.7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21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21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1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</sheetData>
  <mergeCells count="15">
    <mergeCell ref="A8:I8"/>
    <mergeCell ref="M4:M5"/>
    <mergeCell ref="J5:K5"/>
    <mergeCell ref="G4:G6"/>
    <mergeCell ref="A1:M1"/>
    <mergeCell ref="E2:G2"/>
    <mergeCell ref="A3:M3"/>
    <mergeCell ref="A4:A6"/>
    <mergeCell ref="B4:D6"/>
    <mergeCell ref="H4:H5"/>
    <mergeCell ref="I4:I5"/>
    <mergeCell ref="F4:F6"/>
    <mergeCell ref="E4:E6"/>
    <mergeCell ref="J4:K4"/>
    <mergeCell ref="L4:L5"/>
  </mergeCells>
  <phoneticPr fontId="4" type="noConversion"/>
  <pageMargins left="0.17" right="0.17" top="0.37" bottom="0.39370078740157483" header="0.31496062992125984" footer="0.31496062992125984"/>
  <pageSetup paperSize="9" scale="84" firstPageNumber="13" fitToHeight="0" orientation="landscape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  <pageSetUpPr fitToPage="1"/>
  </sheetPr>
  <dimension ref="A1:M232"/>
  <sheetViews>
    <sheetView topLeftCell="A10" zoomScaleNormal="100" workbookViewId="0">
      <selection activeCell="P34" sqref="P34"/>
    </sheetView>
  </sheetViews>
  <sheetFormatPr defaultColWidth="9" defaultRowHeight="24"/>
  <cols>
    <col min="1" max="1" width="5.375" style="4" customWidth="1"/>
    <col min="2" max="2" width="7.375" style="4" customWidth="1"/>
    <col min="3" max="3" width="8.875" style="4" customWidth="1"/>
    <col min="4" max="4" width="11.125" style="4" customWidth="1"/>
    <col min="5" max="5" width="12" style="4" customWidth="1"/>
    <col min="6" max="6" width="22.5" style="4" customWidth="1"/>
    <col min="7" max="7" width="32.5" style="4" customWidth="1"/>
    <col min="8" max="9" width="14.12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3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3" ht="21.75" customHeight="1">
      <c r="A3" s="96" t="s">
        <v>181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1.75" customHeight="1">
      <c r="A4" s="99" t="s">
        <v>38</v>
      </c>
      <c r="B4" s="100" t="s">
        <v>39</v>
      </c>
      <c r="C4" s="101"/>
      <c r="D4" s="102"/>
      <c r="E4" s="123"/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</row>
    <row r="5" spans="1:13" ht="21.75" customHeight="1">
      <c r="A5" s="103"/>
      <c r="B5" s="104"/>
      <c r="C5" s="105"/>
      <c r="D5" s="106"/>
      <c r="E5" s="124" t="s">
        <v>40</v>
      </c>
      <c r="F5" s="103"/>
      <c r="G5" s="103"/>
      <c r="H5" s="103"/>
      <c r="I5" s="103"/>
      <c r="J5" s="107" t="s">
        <v>48</v>
      </c>
      <c r="K5" s="108"/>
      <c r="L5" s="103"/>
      <c r="M5" s="103"/>
    </row>
    <row r="6" spans="1:13" ht="48">
      <c r="A6" s="109"/>
      <c r="B6" s="107"/>
      <c r="C6" s="110"/>
      <c r="D6" s="108"/>
      <c r="E6" s="41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</row>
    <row r="7" spans="1:13" s="5" customFormat="1" ht="21.75" customHeight="1">
      <c r="A7" s="24">
        <v>1</v>
      </c>
      <c r="B7" s="9" t="s">
        <v>60</v>
      </c>
      <c r="C7" s="10" t="s">
        <v>182</v>
      </c>
      <c r="D7" s="11" t="s">
        <v>183</v>
      </c>
      <c r="E7" s="12" t="s">
        <v>57</v>
      </c>
      <c r="F7" s="13" t="s">
        <v>35</v>
      </c>
      <c r="G7" s="13" t="s">
        <v>58</v>
      </c>
      <c r="H7" s="61">
        <v>34862</v>
      </c>
      <c r="I7" s="25"/>
      <c r="J7" s="24">
        <v>1</v>
      </c>
      <c r="K7" s="24" t="s">
        <v>59</v>
      </c>
      <c r="L7" s="24">
        <v>12</v>
      </c>
      <c r="M7" s="24">
        <v>1</v>
      </c>
    </row>
    <row r="8" spans="1:13" s="5" customFormat="1" ht="21.75" customHeight="1">
      <c r="A8" s="24">
        <v>2</v>
      </c>
      <c r="B8" s="9" t="s">
        <v>54</v>
      </c>
      <c r="C8" s="10" t="s">
        <v>184</v>
      </c>
      <c r="D8" s="11" t="s">
        <v>185</v>
      </c>
      <c r="E8" s="12" t="s">
        <v>57</v>
      </c>
      <c r="F8" s="13" t="s">
        <v>35</v>
      </c>
      <c r="G8" s="13" t="s">
        <v>142</v>
      </c>
      <c r="H8" s="61">
        <v>34726</v>
      </c>
      <c r="I8" s="25"/>
      <c r="J8" s="24">
        <v>1</v>
      </c>
      <c r="K8" s="24" t="s">
        <v>59</v>
      </c>
      <c r="L8" s="24">
        <v>12</v>
      </c>
      <c r="M8" s="24">
        <v>1</v>
      </c>
    </row>
    <row r="9" spans="1:13" s="5" customFormat="1" ht="21.75" customHeight="1">
      <c r="A9" s="24">
        <v>3</v>
      </c>
      <c r="B9" s="9" t="s">
        <v>54</v>
      </c>
      <c r="C9" s="10" t="s">
        <v>186</v>
      </c>
      <c r="D9" s="11" t="s">
        <v>187</v>
      </c>
      <c r="E9" s="12" t="s">
        <v>57</v>
      </c>
      <c r="F9" s="13" t="s">
        <v>35</v>
      </c>
      <c r="G9" s="13" t="s">
        <v>142</v>
      </c>
      <c r="H9" s="61">
        <v>35293</v>
      </c>
      <c r="I9" s="25"/>
      <c r="J9" s="24">
        <v>1</v>
      </c>
      <c r="K9" s="24" t="s">
        <v>59</v>
      </c>
      <c r="L9" s="24">
        <v>12</v>
      </c>
      <c r="M9" s="24">
        <v>1</v>
      </c>
    </row>
    <row r="10" spans="1:13" s="5" customFormat="1" ht="21.75" customHeight="1">
      <c r="A10" s="24">
        <v>4</v>
      </c>
      <c r="B10" s="9" t="s">
        <v>54</v>
      </c>
      <c r="C10" s="10" t="s">
        <v>188</v>
      </c>
      <c r="D10" s="11" t="s">
        <v>189</v>
      </c>
      <c r="E10" s="12" t="s">
        <v>57</v>
      </c>
      <c r="F10" s="13" t="s">
        <v>35</v>
      </c>
      <c r="G10" s="13" t="s">
        <v>58</v>
      </c>
      <c r="H10" s="61">
        <v>36714</v>
      </c>
      <c r="I10" s="25"/>
      <c r="J10" s="24">
        <v>1</v>
      </c>
      <c r="K10" s="24" t="s">
        <v>59</v>
      </c>
      <c r="L10" s="24">
        <v>12</v>
      </c>
      <c r="M10" s="24">
        <v>1</v>
      </c>
    </row>
    <row r="11" spans="1:13" s="5" customFormat="1" ht="21.75" customHeight="1">
      <c r="A11" s="24">
        <v>5</v>
      </c>
      <c r="B11" s="9" t="s">
        <v>54</v>
      </c>
      <c r="C11" s="10" t="s">
        <v>190</v>
      </c>
      <c r="D11" s="11" t="s">
        <v>191</v>
      </c>
      <c r="E11" s="12" t="s">
        <v>57</v>
      </c>
      <c r="F11" s="13" t="s">
        <v>35</v>
      </c>
      <c r="G11" s="13" t="s">
        <v>88</v>
      </c>
      <c r="H11" s="61">
        <v>35947</v>
      </c>
      <c r="I11" s="25"/>
      <c r="J11" s="24">
        <v>1</v>
      </c>
      <c r="K11" s="24" t="s">
        <v>59</v>
      </c>
      <c r="L11" s="24">
        <v>12</v>
      </c>
      <c r="M11" s="24">
        <v>1</v>
      </c>
    </row>
    <row r="12" spans="1:13" s="5" customFormat="1" ht="21.75" customHeight="1">
      <c r="A12" s="24">
        <v>6</v>
      </c>
      <c r="B12" s="9" t="s">
        <v>60</v>
      </c>
      <c r="C12" s="10" t="s">
        <v>192</v>
      </c>
      <c r="D12" s="11" t="s">
        <v>193</v>
      </c>
      <c r="E12" s="12" t="s">
        <v>57</v>
      </c>
      <c r="F12" s="13" t="s">
        <v>35</v>
      </c>
      <c r="G12" s="13" t="s">
        <v>194</v>
      </c>
      <c r="H12" s="61">
        <v>34862</v>
      </c>
      <c r="I12" s="25"/>
      <c r="J12" s="24">
        <v>1</v>
      </c>
      <c r="K12" s="24" t="s">
        <v>59</v>
      </c>
      <c r="L12" s="24">
        <v>12</v>
      </c>
      <c r="M12" s="24">
        <v>1</v>
      </c>
    </row>
    <row r="13" spans="1:13" s="5" customFormat="1" ht="21.75" customHeight="1">
      <c r="A13" s="24">
        <v>7</v>
      </c>
      <c r="B13" s="9" t="s">
        <v>68</v>
      </c>
      <c r="C13" s="10" t="s">
        <v>195</v>
      </c>
      <c r="D13" s="11" t="s">
        <v>196</v>
      </c>
      <c r="E13" s="12" t="s">
        <v>57</v>
      </c>
      <c r="F13" s="13" t="s">
        <v>35</v>
      </c>
      <c r="G13" s="13" t="s">
        <v>129</v>
      </c>
      <c r="H13" s="61">
        <v>34121</v>
      </c>
      <c r="I13" s="25"/>
      <c r="J13" s="24">
        <v>1</v>
      </c>
      <c r="K13" s="24" t="s">
        <v>59</v>
      </c>
      <c r="L13" s="24">
        <v>12</v>
      </c>
      <c r="M13" s="24">
        <v>1</v>
      </c>
    </row>
    <row r="14" spans="1:13" s="5" customFormat="1" ht="21.75" customHeight="1">
      <c r="A14" s="24">
        <v>8</v>
      </c>
      <c r="B14" s="16" t="s">
        <v>54</v>
      </c>
      <c r="C14" s="17" t="s">
        <v>197</v>
      </c>
      <c r="D14" s="18" t="s">
        <v>198</v>
      </c>
      <c r="E14" s="19" t="s">
        <v>57</v>
      </c>
      <c r="F14" s="20" t="s">
        <v>35</v>
      </c>
      <c r="G14" s="20" t="s">
        <v>67</v>
      </c>
      <c r="H14" s="56">
        <v>37760</v>
      </c>
      <c r="I14" s="25"/>
      <c r="J14" s="24">
        <v>1</v>
      </c>
      <c r="K14" s="24" t="s">
        <v>59</v>
      </c>
      <c r="L14" s="24">
        <v>12</v>
      </c>
      <c r="M14" s="24">
        <v>1</v>
      </c>
    </row>
    <row r="15" spans="1:13" s="5" customFormat="1" ht="21.75" customHeight="1">
      <c r="A15" s="24">
        <v>9</v>
      </c>
      <c r="B15" s="9" t="s">
        <v>68</v>
      </c>
      <c r="C15" s="10" t="s">
        <v>199</v>
      </c>
      <c r="D15" s="11" t="s">
        <v>200</v>
      </c>
      <c r="E15" s="12" t="s">
        <v>57</v>
      </c>
      <c r="F15" s="13" t="s">
        <v>35</v>
      </c>
      <c r="G15" s="13" t="s">
        <v>129</v>
      </c>
      <c r="H15" s="56">
        <v>37947</v>
      </c>
      <c r="I15" s="25"/>
      <c r="J15" s="24">
        <v>1</v>
      </c>
      <c r="K15" s="24" t="s">
        <v>59</v>
      </c>
      <c r="L15" s="24">
        <v>12</v>
      </c>
      <c r="M15" s="24">
        <v>1</v>
      </c>
    </row>
    <row r="16" spans="1:13" s="5" customFormat="1" ht="21.75" customHeight="1">
      <c r="A16" s="24">
        <v>10</v>
      </c>
      <c r="B16" s="9" t="s">
        <v>54</v>
      </c>
      <c r="C16" s="10" t="s">
        <v>201</v>
      </c>
      <c r="D16" s="11" t="s">
        <v>202</v>
      </c>
      <c r="E16" s="12" t="s">
        <v>57</v>
      </c>
      <c r="F16" s="13" t="s">
        <v>35</v>
      </c>
      <c r="G16" s="13" t="s">
        <v>58</v>
      </c>
      <c r="H16" s="61">
        <v>41609</v>
      </c>
      <c r="I16" s="25"/>
      <c r="J16" s="24">
        <v>1</v>
      </c>
      <c r="K16" s="24" t="s">
        <v>59</v>
      </c>
      <c r="L16" s="24">
        <v>12</v>
      </c>
      <c r="M16" s="24">
        <v>1</v>
      </c>
    </row>
    <row r="17" spans="1:13" s="5" customFormat="1" ht="21.75" customHeight="1">
      <c r="A17" s="24">
        <v>11</v>
      </c>
      <c r="B17" s="16" t="s">
        <v>54</v>
      </c>
      <c r="C17" s="17" t="s">
        <v>203</v>
      </c>
      <c r="D17" s="18" t="s">
        <v>204</v>
      </c>
      <c r="E17" s="19" t="s">
        <v>57</v>
      </c>
      <c r="F17" s="20" t="s">
        <v>35</v>
      </c>
      <c r="G17" s="20" t="s">
        <v>142</v>
      </c>
      <c r="H17" s="56">
        <v>33564</v>
      </c>
      <c r="I17" s="69" t="s">
        <v>95</v>
      </c>
      <c r="J17" s="21">
        <v>1</v>
      </c>
      <c r="K17" s="21" t="s">
        <v>59</v>
      </c>
      <c r="L17" s="15">
        <v>4</v>
      </c>
      <c r="M17" s="15">
        <v>0</v>
      </c>
    </row>
    <row r="18" spans="1:13" s="5" customFormat="1" ht="21.75" customHeight="1">
      <c r="A18" s="24">
        <v>12</v>
      </c>
      <c r="B18" s="16" t="s">
        <v>54</v>
      </c>
      <c r="C18" s="17" t="s">
        <v>205</v>
      </c>
      <c r="D18" s="18" t="s">
        <v>206</v>
      </c>
      <c r="E18" s="19" t="s">
        <v>57</v>
      </c>
      <c r="F18" s="20" t="s">
        <v>35</v>
      </c>
      <c r="G18" s="20" t="s">
        <v>194</v>
      </c>
      <c r="H18" s="56">
        <v>34724</v>
      </c>
      <c r="I18" s="21"/>
      <c r="J18" s="21">
        <v>1</v>
      </c>
      <c r="K18" s="21" t="s">
        <v>59</v>
      </c>
      <c r="L18" s="15">
        <v>12</v>
      </c>
      <c r="M18" s="15">
        <v>1</v>
      </c>
    </row>
    <row r="19" spans="1:13" s="5" customFormat="1" ht="21.75" customHeight="1">
      <c r="A19" s="24">
        <v>13</v>
      </c>
      <c r="B19" s="16" t="s">
        <v>68</v>
      </c>
      <c r="C19" s="17" t="s">
        <v>207</v>
      </c>
      <c r="D19" s="18" t="s">
        <v>208</v>
      </c>
      <c r="E19" s="19" t="s">
        <v>57</v>
      </c>
      <c r="F19" s="20" t="s">
        <v>35</v>
      </c>
      <c r="G19" s="20" t="s">
        <v>67</v>
      </c>
      <c r="H19" s="56">
        <v>37760</v>
      </c>
      <c r="I19" s="21"/>
      <c r="J19" s="21">
        <v>1</v>
      </c>
      <c r="K19" s="21" t="s">
        <v>59</v>
      </c>
      <c r="L19" s="15">
        <v>12</v>
      </c>
      <c r="M19" s="15">
        <v>1</v>
      </c>
    </row>
    <row r="20" spans="1:13" s="5" customFormat="1" ht="21.75" customHeight="1">
      <c r="A20" s="24">
        <v>14</v>
      </c>
      <c r="B20" s="16" t="s">
        <v>209</v>
      </c>
      <c r="C20" s="17" t="s">
        <v>210</v>
      </c>
      <c r="D20" s="18" t="s">
        <v>211</v>
      </c>
      <c r="E20" s="19" t="s">
        <v>57</v>
      </c>
      <c r="F20" s="20" t="s">
        <v>35</v>
      </c>
      <c r="G20" s="20" t="s">
        <v>145</v>
      </c>
      <c r="H20" s="56">
        <v>33784</v>
      </c>
      <c r="I20" s="21"/>
      <c r="J20" s="21">
        <v>1</v>
      </c>
      <c r="K20" s="21" t="s">
        <v>59</v>
      </c>
      <c r="L20" s="15">
        <v>12</v>
      </c>
      <c r="M20" s="15">
        <v>1</v>
      </c>
    </row>
    <row r="21" spans="1:13" s="5" customFormat="1" ht="21.75" customHeight="1">
      <c r="A21" s="24">
        <v>15</v>
      </c>
      <c r="B21" s="16" t="s">
        <v>54</v>
      </c>
      <c r="C21" s="17" t="s">
        <v>212</v>
      </c>
      <c r="D21" s="18" t="s">
        <v>213</v>
      </c>
      <c r="E21" s="19" t="s">
        <v>57</v>
      </c>
      <c r="F21" s="20" t="s">
        <v>35</v>
      </c>
      <c r="G21" s="20" t="s">
        <v>129</v>
      </c>
      <c r="H21" s="56">
        <v>34835</v>
      </c>
      <c r="I21" s="21"/>
      <c r="J21" s="21">
        <v>1</v>
      </c>
      <c r="K21" s="21" t="s">
        <v>59</v>
      </c>
      <c r="L21" s="15">
        <v>12</v>
      </c>
      <c r="M21" s="15">
        <v>1</v>
      </c>
    </row>
    <row r="22" spans="1:13" s="5" customFormat="1" ht="21.75" customHeight="1">
      <c r="A22" s="24">
        <v>16</v>
      </c>
      <c r="B22" s="16" t="s">
        <v>54</v>
      </c>
      <c r="C22" s="17" t="s">
        <v>214</v>
      </c>
      <c r="D22" s="18" t="s">
        <v>215</v>
      </c>
      <c r="E22" s="19" t="s">
        <v>81</v>
      </c>
      <c r="F22" s="20" t="s">
        <v>35</v>
      </c>
      <c r="G22" s="20" t="s">
        <v>124</v>
      </c>
      <c r="H22" s="56">
        <v>38231</v>
      </c>
      <c r="I22" s="21"/>
      <c r="J22" s="21">
        <v>1</v>
      </c>
      <c r="K22" s="21" t="s">
        <v>59</v>
      </c>
      <c r="L22" s="15">
        <v>12</v>
      </c>
      <c r="M22" s="15">
        <v>1</v>
      </c>
    </row>
    <row r="23" spans="1:13" s="5" customFormat="1" ht="21.75" customHeight="1">
      <c r="A23" s="24">
        <v>17</v>
      </c>
      <c r="B23" s="16" t="s">
        <v>54</v>
      </c>
      <c r="C23" s="17" t="s">
        <v>216</v>
      </c>
      <c r="D23" s="18" t="s">
        <v>217</v>
      </c>
      <c r="E23" s="19" t="s">
        <v>57</v>
      </c>
      <c r="F23" s="20" t="s">
        <v>35</v>
      </c>
      <c r="G23" s="20" t="s">
        <v>218</v>
      </c>
      <c r="H23" s="56">
        <v>33784</v>
      </c>
      <c r="I23" s="21"/>
      <c r="J23" s="21">
        <v>1</v>
      </c>
      <c r="K23" s="21" t="s">
        <v>59</v>
      </c>
      <c r="L23" s="15">
        <v>12</v>
      </c>
      <c r="M23" s="15">
        <v>1</v>
      </c>
    </row>
    <row r="24" spans="1:13" s="5" customFormat="1" ht="21.75" customHeight="1">
      <c r="A24" s="24">
        <v>18</v>
      </c>
      <c r="B24" s="16" t="s">
        <v>54</v>
      </c>
      <c r="C24" s="17" t="s">
        <v>219</v>
      </c>
      <c r="D24" s="18" t="s">
        <v>220</v>
      </c>
      <c r="E24" s="19" t="s">
        <v>57</v>
      </c>
      <c r="F24" s="20" t="s">
        <v>35</v>
      </c>
      <c r="G24" s="20" t="s">
        <v>218</v>
      </c>
      <c r="H24" s="56">
        <v>34141</v>
      </c>
      <c r="I24" s="21"/>
      <c r="J24" s="21">
        <v>1</v>
      </c>
      <c r="K24" s="21" t="s">
        <v>59</v>
      </c>
      <c r="L24" s="15">
        <v>12</v>
      </c>
      <c r="M24" s="15">
        <v>1</v>
      </c>
    </row>
    <row r="25" spans="1:13" s="5" customFormat="1" ht="21.75" customHeight="1">
      <c r="A25" s="24">
        <v>19</v>
      </c>
      <c r="B25" s="16" t="s">
        <v>60</v>
      </c>
      <c r="C25" s="17" t="s">
        <v>221</v>
      </c>
      <c r="D25" s="18" t="s">
        <v>222</v>
      </c>
      <c r="E25" s="19" t="s">
        <v>81</v>
      </c>
      <c r="F25" s="20" t="s">
        <v>35</v>
      </c>
      <c r="G25" s="20" t="s">
        <v>67</v>
      </c>
      <c r="H25" s="56">
        <v>41092</v>
      </c>
      <c r="I25" s="21"/>
      <c r="J25" s="21">
        <v>1</v>
      </c>
      <c r="K25" s="21" t="s">
        <v>59</v>
      </c>
      <c r="L25" s="15">
        <v>12</v>
      </c>
      <c r="M25" s="15">
        <v>1</v>
      </c>
    </row>
    <row r="26" spans="1:13" s="5" customFormat="1" ht="21.75" customHeight="1">
      <c r="A26" s="24">
        <v>20</v>
      </c>
      <c r="B26" s="16" t="s">
        <v>54</v>
      </c>
      <c r="C26" s="17" t="s">
        <v>223</v>
      </c>
      <c r="D26" s="18" t="s">
        <v>224</v>
      </c>
      <c r="E26" s="19" t="s">
        <v>81</v>
      </c>
      <c r="F26" s="20" t="s">
        <v>35</v>
      </c>
      <c r="G26" s="20" t="s">
        <v>67</v>
      </c>
      <c r="H26" s="56">
        <v>41092</v>
      </c>
      <c r="I26" s="21"/>
      <c r="J26" s="21">
        <v>1</v>
      </c>
      <c r="K26" s="21" t="s">
        <v>59</v>
      </c>
      <c r="L26" s="15">
        <v>12</v>
      </c>
      <c r="M26" s="15">
        <v>1</v>
      </c>
    </row>
    <row r="27" spans="1:13" s="5" customFormat="1" ht="21.75" customHeight="1">
      <c r="A27" s="24">
        <v>21</v>
      </c>
      <c r="B27" s="16" t="s">
        <v>68</v>
      </c>
      <c r="C27" s="17" t="s">
        <v>225</v>
      </c>
      <c r="D27" s="18" t="s">
        <v>226</v>
      </c>
      <c r="E27" s="19" t="s">
        <v>57</v>
      </c>
      <c r="F27" s="20" t="s">
        <v>35</v>
      </c>
      <c r="G27" s="20" t="s">
        <v>102</v>
      </c>
      <c r="H27" s="56" t="s">
        <v>227</v>
      </c>
      <c r="I27" s="21"/>
      <c r="J27" s="21">
        <v>1</v>
      </c>
      <c r="K27" s="21" t="s">
        <v>59</v>
      </c>
      <c r="L27" s="15">
        <v>12</v>
      </c>
      <c r="M27" s="15">
        <v>1</v>
      </c>
    </row>
    <row r="28" spans="1:13" s="5" customFormat="1" ht="21.75" customHeight="1">
      <c r="A28" s="24">
        <v>22</v>
      </c>
      <c r="B28" s="16" t="s">
        <v>54</v>
      </c>
      <c r="C28" s="17" t="s">
        <v>228</v>
      </c>
      <c r="D28" s="18" t="s">
        <v>229</v>
      </c>
      <c r="E28" s="19" t="s">
        <v>57</v>
      </c>
      <c r="F28" s="20" t="s">
        <v>35</v>
      </c>
      <c r="G28" s="20" t="s">
        <v>102</v>
      </c>
      <c r="H28" s="56">
        <v>35437</v>
      </c>
      <c r="I28" s="21"/>
      <c r="J28" s="21">
        <v>1</v>
      </c>
      <c r="K28" s="21" t="s">
        <v>59</v>
      </c>
      <c r="L28" s="15">
        <v>12</v>
      </c>
      <c r="M28" s="15">
        <v>1</v>
      </c>
    </row>
    <row r="29" spans="1:13" s="5" customFormat="1" ht="21.75" customHeight="1">
      <c r="A29" s="24">
        <v>23</v>
      </c>
      <c r="B29" s="16" t="s">
        <v>54</v>
      </c>
      <c r="C29" s="17" t="s">
        <v>230</v>
      </c>
      <c r="D29" s="18" t="s">
        <v>231</v>
      </c>
      <c r="E29" s="19" t="s">
        <v>81</v>
      </c>
      <c r="F29" s="20" t="s">
        <v>35</v>
      </c>
      <c r="G29" s="20" t="s">
        <v>232</v>
      </c>
      <c r="H29" s="79" t="s">
        <v>233</v>
      </c>
      <c r="I29" s="21"/>
      <c r="J29" s="21">
        <v>1</v>
      </c>
      <c r="K29" s="21" t="s">
        <v>59</v>
      </c>
      <c r="L29" s="15">
        <v>12</v>
      </c>
      <c r="M29" s="15">
        <v>1</v>
      </c>
    </row>
    <row r="30" spans="1:13" ht="21.75" customHeight="1">
      <c r="A30" s="112"/>
      <c r="B30" s="112"/>
      <c r="C30" s="112"/>
      <c r="D30" s="112"/>
      <c r="E30" s="112"/>
      <c r="F30" s="112"/>
      <c r="G30" s="112"/>
      <c r="H30" s="112"/>
      <c r="I30" s="112"/>
      <c r="J30" s="113">
        <f>SUM(J7:J29)</f>
        <v>23</v>
      </c>
      <c r="K30" s="113">
        <v>0</v>
      </c>
      <c r="L30" s="113">
        <v>0</v>
      </c>
      <c r="M30" s="113">
        <f>SUM(M7:M29)</f>
        <v>22</v>
      </c>
    </row>
    <row r="31" spans="1:13" ht="21.75" customHeight="1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ht="21.75" customHeigh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</sheetData>
  <mergeCells count="14">
    <mergeCell ref="L4:L5"/>
    <mergeCell ref="A1:M1"/>
    <mergeCell ref="E2:G2"/>
    <mergeCell ref="A3:M3"/>
    <mergeCell ref="A4:A6"/>
    <mergeCell ref="B4:D6"/>
    <mergeCell ref="H4:H5"/>
    <mergeCell ref="M4:M5"/>
    <mergeCell ref="J5:K5"/>
    <mergeCell ref="A30:I30"/>
    <mergeCell ref="G4:G6"/>
    <mergeCell ref="I4:I5"/>
    <mergeCell ref="F4:F6"/>
    <mergeCell ref="J4:K4"/>
  </mergeCells>
  <phoneticPr fontId="4" type="noConversion"/>
  <pageMargins left="0.17" right="0.17" top="0.38" bottom="0.39370078740157483" header="0.31496062992125984" footer="0.31496062992125984"/>
  <pageSetup paperSize="9" scale="84" firstPageNumber="13" fitToHeight="0" orientation="landscape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-0.249977111117893"/>
    <pageSetUpPr fitToPage="1"/>
  </sheetPr>
  <dimension ref="A1:O216"/>
  <sheetViews>
    <sheetView topLeftCell="A10" zoomScaleNormal="100" workbookViewId="0">
      <selection activeCell="P30" sqref="P30"/>
    </sheetView>
  </sheetViews>
  <sheetFormatPr defaultColWidth="9" defaultRowHeight="24"/>
  <cols>
    <col min="1" max="1" width="4.875" style="4" customWidth="1"/>
    <col min="2" max="2" width="7.375" style="4" customWidth="1"/>
    <col min="3" max="3" width="8.875" style="4" customWidth="1"/>
    <col min="4" max="4" width="11.125" style="4" customWidth="1"/>
    <col min="5" max="5" width="12" style="4" customWidth="1"/>
    <col min="6" max="6" width="22.5" style="4" customWidth="1"/>
    <col min="7" max="7" width="32.5" style="4" customWidth="1"/>
    <col min="8" max="9" width="14.12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5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5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5" ht="21.75" customHeight="1">
      <c r="A3" s="96" t="s">
        <v>234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32"/>
      <c r="O3" s="32"/>
    </row>
    <row r="4" spans="1:15" ht="21.75" customHeight="1">
      <c r="A4" s="99" t="s">
        <v>38</v>
      </c>
      <c r="B4" s="100" t="s">
        <v>39</v>
      </c>
      <c r="C4" s="101"/>
      <c r="D4" s="102"/>
      <c r="E4" s="123"/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  <c r="N4" s="32"/>
      <c r="O4" s="32"/>
    </row>
    <row r="5" spans="1:15" ht="21.75" customHeight="1">
      <c r="A5" s="103"/>
      <c r="B5" s="104"/>
      <c r="C5" s="105"/>
      <c r="D5" s="106"/>
      <c r="E5" s="124" t="s">
        <v>40</v>
      </c>
      <c r="F5" s="103"/>
      <c r="G5" s="103"/>
      <c r="H5" s="103"/>
      <c r="I5" s="103"/>
      <c r="J5" s="107" t="s">
        <v>48</v>
      </c>
      <c r="K5" s="108"/>
      <c r="L5" s="103"/>
      <c r="M5" s="103"/>
      <c r="N5" s="32"/>
      <c r="O5" s="32"/>
    </row>
    <row r="6" spans="1:15" ht="48">
      <c r="A6" s="109"/>
      <c r="B6" s="107"/>
      <c r="C6" s="110"/>
      <c r="D6" s="108"/>
      <c r="E6" s="41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  <c r="N6" s="32"/>
      <c r="O6" s="32"/>
    </row>
    <row r="7" spans="1:15" ht="21.75" customHeight="1">
      <c r="A7" s="114">
        <v>1</v>
      </c>
      <c r="B7" s="29" t="s">
        <v>54</v>
      </c>
      <c r="C7" s="30" t="s">
        <v>235</v>
      </c>
      <c r="D7" s="31" t="s">
        <v>236</v>
      </c>
      <c r="E7" s="40" t="s">
        <v>57</v>
      </c>
      <c r="F7" s="116" t="s">
        <v>35</v>
      </c>
      <c r="G7" s="116" t="s">
        <v>218</v>
      </c>
      <c r="H7" s="121">
        <v>32674</v>
      </c>
      <c r="I7" s="125"/>
      <c r="J7" s="114">
        <v>1</v>
      </c>
      <c r="K7" s="114" t="s">
        <v>59</v>
      </c>
      <c r="L7" s="114">
        <v>12</v>
      </c>
      <c r="M7" s="114">
        <v>1</v>
      </c>
      <c r="N7" s="32"/>
      <c r="O7" s="5"/>
    </row>
    <row r="8" spans="1:15" ht="21.75" customHeight="1">
      <c r="A8" s="114">
        <v>2</v>
      </c>
      <c r="B8" s="29" t="s">
        <v>68</v>
      </c>
      <c r="C8" s="30" t="s">
        <v>237</v>
      </c>
      <c r="D8" s="31" t="s">
        <v>238</v>
      </c>
      <c r="E8" s="40" t="s">
        <v>57</v>
      </c>
      <c r="F8" s="116" t="s">
        <v>35</v>
      </c>
      <c r="G8" s="116" t="s">
        <v>63</v>
      </c>
      <c r="H8" s="121">
        <v>38145</v>
      </c>
      <c r="I8" s="125"/>
      <c r="J8" s="114">
        <v>1</v>
      </c>
      <c r="K8" s="114" t="s">
        <v>59</v>
      </c>
      <c r="L8" s="114">
        <v>12</v>
      </c>
      <c r="M8" s="114">
        <v>1</v>
      </c>
      <c r="N8" s="32"/>
      <c r="O8" s="5"/>
    </row>
    <row r="9" spans="1:15" ht="21.75" customHeight="1">
      <c r="A9" s="114">
        <v>3</v>
      </c>
      <c r="B9" s="126" t="s">
        <v>68</v>
      </c>
      <c r="C9" s="127" t="s">
        <v>239</v>
      </c>
      <c r="D9" s="128" t="s">
        <v>240</v>
      </c>
      <c r="E9" s="40" t="s">
        <v>81</v>
      </c>
      <c r="F9" s="116" t="s">
        <v>35</v>
      </c>
      <c r="G9" s="116" t="s">
        <v>63</v>
      </c>
      <c r="H9" s="121">
        <v>37895</v>
      </c>
      <c r="I9" s="122"/>
      <c r="J9" s="114">
        <v>1</v>
      </c>
      <c r="K9" s="114" t="s">
        <v>59</v>
      </c>
      <c r="L9" s="114">
        <v>12</v>
      </c>
      <c r="M9" s="114">
        <v>1</v>
      </c>
      <c r="N9" s="32"/>
      <c r="O9" s="5"/>
    </row>
    <row r="10" spans="1:15" ht="21.75" customHeight="1">
      <c r="A10" s="114">
        <v>4</v>
      </c>
      <c r="B10" s="26" t="s">
        <v>60</v>
      </c>
      <c r="C10" s="27" t="s">
        <v>241</v>
      </c>
      <c r="D10" s="28" t="s">
        <v>242</v>
      </c>
      <c r="E10" s="129" t="s">
        <v>57</v>
      </c>
      <c r="F10" s="116" t="s">
        <v>35</v>
      </c>
      <c r="G10" s="13" t="s">
        <v>63</v>
      </c>
      <c r="H10" s="60">
        <v>34871</v>
      </c>
      <c r="I10" s="14"/>
      <c r="J10" s="114">
        <v>1</v>
      </c>
      <c r="K10" s="114" t="s">
        <v>59</v>
      </c>
      <c r="L10" s="114">
        <v>12</v>
      </c>
      <c r="M10" s="114">
        <v>1</v>
      </c>
      <c r="N10" s="32"/>
      <c r="O10" s="5"/>
    </row>
    <row r="11" spans="1:15" ht="21.75" customHeight="1">
      <c r="A11" s="114">
        <v>5</v>
      </c>
      <c r="B11" s="26" t="s">
        <v>60</v>
      </c>
      <c r="C11" s="27" t="s">
        <v>243</v>
      </c>
      <c r="D11" s="28" t="s">
        <v>244</v>
      </c>
      <c r="E11" s="129" t="s">
        <v>57</v>
      </c>
      <c r="F11" s="116" t="s">
        <v>35</v>
      </c>
      <c r="G11" s="13" t="s">
        <v>152</v>
      </c>
      <c r="H11" s="60">
        <v>33714</v>
      </c>
      <c r="I11" s="14"/>
      <c r="J11" s="114">
        <v>1</v>
      </c>
      <c r="K11" s="114" t="s">
        <v>59</v>
      </c>
      <c r="L11" s="114">
        <v>12</v>
      </c>
      <c r="M11" s="114">
        <v>1</v>
      </c>
      <c r="N11" s="32"/>
      <c r="O11" s="5"/>
    </row>
    <row r="12" spans="1:15" ht="21.75" customHeight="1">
      <c r="A12" s="114">
        <v>6</v>
      </c>
      <c r="B12" s="118" t="s">
        <v>60</v>
      </c>
      <c r="C12" s="119" t="s">
        <v>245</v>
      </c>
      <c r="D12" s="120" t="s">
        <v>217</v>
      </c>
      <c r="E12" s="115" t="s">
        <v>57</v>
      </c>
      <c r="F12" s="116" t="s">
        <v>35</v>
      </c>
      <c r="G12" s="116" t="s">
        <v>246</v>
      </c>
      <c r="H12" s="130">
        <v>35600</v>
      </c>
      <c r="I12" s="122"/>
      <c r="J12" s="114">
        <v>1</v>
      </c>
      <c r="K12" s="114" t="s">
        <v>59</v>
      </c>
      <c r="L12" s="114">
        <v>12</v>
      </c>
      <c r="M12" s="114">
        <v>1</v>
      </c>
      <c r="N12" s="32"/>
      <c r="O12" s="32"/>
    </row>
    <row r="13" spans="1:15" ht="21.75" customHeight="1">
      <c r="A13" s="112"/>
      <c r="B13" s="112"/>
      <c r="C13" s="112"/>
      <c r="D13" s="112"/>
      <c r="E13" s="112"/>
      <c r="F13" s="112"/>
      <c r="G13" s="112"/>
      <c r="H13" s="112"/>
      <c r="I13" s="112"/>
      <c r="J13" s="113">
        <f>SUM(J7:J12)</f>
        <v>6</v>
      </c>
      <c r="K13" s="113">
        <f>SUM(K7:K7)</f>
        <v>0</v>
      </c>
      <c r="L13" s="113"/>
      <c r="M13" s="113">
        <f>SUM(M7:M12)</f>
        <v>6</v>
      </c>
      <c r="N13" s="32"/>
      <c r="O13" s="32"/>
    </row>
    <row r="14" spans="1:15" ht="21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1:15" ht="21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 ht="21.75" customHeight="1">
      <c r="A16" s="32"/>
      <c r="B16" s="32"/>
      <c r="C16" s="32"/>
      <c r="D16" s="32"/>
      <c r="E16" s="32"/>
      <c r="F16" s="32"/>
      <c r="G16" s="32"/>
      <c r="H16" s="117"/>
      <c r="I16" s="32"/>
      <c r="J16" s="32"/>
      <c r="K16" s="32"/>
      <c r="L16" s="32"/>
      <c r="M16" s="32"/>
      <c r="N16" s="32"/>
      <c r="O16" s="32"/>
    </row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</sheetData>
  <mergeCells count="14">
    <mergeCell ref="L4:L5"/>
    <mergeCell ref="A1:M1"/>
    <mergeCell ref="E2:G2"/>
    <mergeCell ref="A3:M3"/>
    <mergeCell ref="A4:A6"/>
    <mergeCell ref="B4:D6"/>
    <mergeCell ref="H4:H5"/>
    <mergeCell ref="M4:M5"/>
    <mergeCell ref="J5:K5"/>
    <mergeCell ref="A13:I13"/>
    <mergeCell ref="G4:G6"/>
    <mergeCell ref="I4:I5"/>
    <mergeCell ref="F4:F6"/>
    <mergeCell ref="J4:K4"/>
  </mergeCells>
  <phoneticPr fontId="4" type="noConversion"/>
  <pageMargins left="0.17" right="0.17" top="0.39" bottom="0.39370078740157483" header="0.31496062992125984" footer="0.31496062992125984"/>
  <pageSetup paperSize="9" scale="84" firstPageNumber="13" fitToHeight="0" orientation="landscape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-0.249977111117893"/>
    <pageSetUpPr fitToPage="1"/>
  </sheetPr>
  <dimension ref="A1:M208"/>
  <sheetViews>
    <sheetView zoomScaleNormal="100" workbookViewId="0">
      <selection activeCell="Q17" sqref="Q17"/>
    </sheetView>
  </sheetViews>
  <sheetFormatPr defaultColWidth="9" defaultRowHeight="24"/>
  <cols>
    <col min="1" max="1" width="4.875" style="4" customWidth="1"/>
    <col min="2" max="2" width="7.375" style="4" customWidth="1"/>
    <col min="3" max="3" width="8.875" style="4" customWidth="1"/>
    <col min="4" max="4" width="11.125" style="4" customWidth="1"/>
    <col min="5" max="5" width="12" style="4" customWidth="1"/>
    <col min="6" max="6" width="22.5" style="4" customWidth="1"/>
    <col min="7" max="7" width="32.5" style="4" customWidth="1"/>
    <col min="8" max="8" width="16.5" style="4" customWidth="1"/>
    <col min="9" max="9" width="14.125" style="4" customWidth="1"/>
    <col min="10" max="10" width="10.5" style="4" customWidth="1"/>
    <col min="11" max="11" width="11.5" style="4" customWidth="1"/>
    <col min="12" max="12" width="12.375" style="4" customWidth="1"/>
    <col min="13" max="13" width="9.125" style="4" customWidth="1"/>
    <col min="14" max="16384" width="9" style="4"/>
  </cols>
  <sheetData>
    <row r="1" spans="1:13" s="3" customFormat="1" ht="21.75" customHeight="1">
      <c r="A1" s="95" t="s">
        <v>36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s="3" customFormat="1" ht="21.75" customHeight="1">
      <c r="D2" s="81" t="s">
        <v>19</v>
      </c>
      <c r="E2" s="95" t="str">
        <f>สรุประดับคณะ!C2</f>
        <v>ศิลปกรรมศาสตร์</v>
      </c>
      <c r="F2" s="95"/>
      <c r="G2" s="95"/>
      <c r="I2" s="81" t="s">
        <v>21</v>
      </c>
      <c r="J2" s="81">
        <f>สรุประดับคณะ!O2</f>
        <v>2563</v>
      </c>
    </row>
    <row r="3" spans="1:13" ht="21.75" customHeight="1">
      <c r="A3" s="96" t="s">
        <v>247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1:13" ht="21.75" customHeight="1">
      <c r="A4" s="99" t="s">
        <v>38</v>
      </c>
      <c r="B4" s="100" t="s">
        <v>39</v>
      </c>
      <c r="C4" s="101"/>
      <c r="D4" s="102"/>
      <c r="E4" s="123"/>
      <c r="F4" s="99" t="s">
        <v>41</v>
      </c>
      <c r="G4" s="99" t="s">
        <v>42</v>
      </c>
      <c r="H4" s="99" t="s">
        <v>43</v>
      </c>
      <c r="I4" s="99" t="s">
        <v>44</v>
      </c>
      <c r="J4" s="100" t="s">
        <v>45</v>
      </c>
      <c r="K4" s="102"/>
      <c r="L4" s="99" t="s">
        <v>46</v>
      </c>
      <c r="M4" s="99" t="s">
        <v>47</v>
      </c>
    </row>
    <row r="5" spans="1:13" ht="21.75" customHeight="1">
      <c r="A5" s="103"/>
      <c r="B5" s="104"/>
      <c r="C5" s="105"/>
      <c r="D5" s="106"/>
      <c r="E5" s="124" t="s">
        <v>40</v>
      </c>
      <c r="F5" s="103"/>
      <c r="G5" s="103"/>
      <c r="H5" s="103"/>
      <c r="I5" s="103"/>
      <c r="J5" s="107" t="s">
        <v>48</v>
      </c>
      <c r="K5" s="108"/>
      <c r="L5" s="103"/>
      <c r="M5" s="103"/>
    </row>
    <row r="6" spans="1:13" ht="48">
      <c r="A6" s="109"/>
      <c r="B6" s="107"/>
      <c r="C6" s="110"/>
      <c r="D6" s="108"/>
      <c r="E6" s="41"/>
      <c r="F6" s="109"/>
      <c r="G6" s="109"/>
      <c r="H6" s="34" t="s">
        <v>49</v>
      </c>
      <c r="I6" s="34" t="s">
        <v>49</v>
      </c>
      <c r="J6" s="111" t="s">
        <v>50</v>
      </c>
      <c r="K6" s="111" t="s">
        <v>51</v>
      </c>
      <c r="L6" s="34" t="s">
        <v>52</v>
      </c>
      <c r="M6" s="34" t="s">
        <v>53</v>
      </c>
    </row>
    <row r="7" spans="1:13">
      <c r="A7" s="34">
        <v>1</v>
      </c>
      <c r="B7" s="9" t="s">
        <v>54</v>
      </c>
      <c r="C7" s="10" t="s">
        <v>248</v>
      </c>
      <c r="D7" s="11" t="s">
        <v>249</v>
      </c>
      <c r="E7" s="51" t="s">
        <v>57</v>
      </c>
      <c r="F7" s="52" t="s">
        <v>35</v>
      </c>
      <c r="G7" s="52" t="s">
        <v>124</v>
      </c>
      <c r="H7" s="61">
        <v>34141</v>
      </c>
      <c r="I7" s="25"/>
      <c r="J7" s="24">
        <v>1</v>
      </c>
      <c r="K7" s="24" t="s">
        <v>59</v>
      </c>
      <c r="L7" s="24">
        <v>12</v>
      </c>
      <c r="M7" s="24">
        <v>1</v>
      </c>
    </row>
    <row r="8" spans="1:13" ht="28.5" customHeight="1">
      <c r="A8" s="34">
        <v>2</v>
      </c>
      <c r="B8" s="76" t="s">
        <v>54</v>
      </c>
      <c r="C8" s="77" t="s">
        <v>250</v>
      </c>
      <c r="D8" s="78" t="s">
        <v>251</v>
      </c>
      <c r="E8" s="51" t="s">
        <v>57</v>
      </c>
      <c r="F8" s="52" t="s">
        <v>35</v>
      </c>
      <c r="G8" s="42" t="s">
        <v>91</v>
      </c>
      <c r="H8" s="57">
        <v>31837</v>
      </c>
      <c r="I8" s="34"/>
      <c r="J8" s="24">
        <v>1</v>
      </c>
      <c r="K8" s="24" t="s">
        <v>59</v>
      </c>
      <c r="L8" s="24">
        <v>12</v>
      </c>
      <c r="M8" s="24">
        <v>1</v>
      </c>
    </row>
    <row r="9" spans="1:13" ht="28.5" customHeight="1">
      <c r="A9" s="34">
        <v>3</v>
      </c>
      <c r="B9" s="76" t="s">
        <v>54</v>
      </c>
      <c r="C9" s="77" t="s">
        <v>252</v>
      </c>
      <c r="D9" s="78" t="s">
        <v>253</v>
      </c>
      <c r="E9" s="73" t="s">
        <v>254</v>
      </c>
      <c r="F9" s="131" t="s">
        <v>35</v>
      </c>
      <c r="G9" s="75" t="s">
        <v>255</v>
      </c>
      <c r="H9" s="74" t="s">
        <v>256</v>
      </c>
      <c r="I9" s="34"/>
      <c r="J9" s="24">
        <v>1</v>
      </c>
      <c r="K9" s="24" t="s">
        <v>59</v>
      </c>
      <c r="L9" s="24">
        <v>12</v>
      </c>
      <c r="M9" s="24">
        <v>1</v>
      </c>
    </row>
    <row r="10" spans="1:13" ht="21.75" customHeight="1">
      <c r="A10" s="132"/>
      <c r="B10" s="132"/>
      <c r="C10" s="132"/>
      <c r="D10" s="132"/>
      <c r="E10" s="132"/>
      <c r="F10" s="132"/>
      <c r="G10" s="132"/>
      <c r="H10" s="132"/>
      <c r="I10" s="132"/>
      <c r="J10" s="133">
        <f>SUM(J7:J9)</f>
        <v>3</v>
      </c>
      <c r="K10" s="133"/>
      <c r="L10" s="113"/>
      <c r="M10" s="133">
        <f>SUM(M7:M9)</f>
        <v>3</v>
      </c>
    </row>
    <row r="11" spans="1:13" ht="21.7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ht="21.7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3" ht="21.7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21.7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</row>
    <row r="15" spans="1:13" ht="21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1.7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spans="1:12" ht="21.75" customHeight="1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 ht="21.75" customHeigh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ht="21.75" customHeight="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21.75" customHeight="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ht="21.75" customHeight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21.75" customHeight="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ht="21.75" customHeight="1">
      <c r="A39" s="32">
        <v>34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</row>
    <row r="40" spans="1:12" ht="21.75" customHeight="1">
      <c r="A40" s="32">
        <v>35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1" spans="1:12" ht="21.75" customHeight="1">
      <c r="A41" s="32">
        <v>36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</row>
    <row r="42" spans="1:12" ht="21.75" customHeight="1">
      <c r="A42" s="32">
        <v>37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</row>
    <row r="43" spans="1:12" ht="21.75" customHeight="1">
      <c r="A43" s="32">
        <v>38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>
        <v>12</v>
      </c>
    </row>
    <row r="44" spans="1:12" ht="21.75" customHeight="1">
      <c r="A44" s="32">
        <v>39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</row>
    <row r="45" spans="1:12" ht="21.75" customHeight="1">
      <c r="A45" s="32">
        <v>40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1:12" ht="21.75" customHeight="1">
      <c r="A46" s="32">
        <v>41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1:12" ht="21.75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1:12" ht="21.75" customHeight="1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</sheetData>
  <mergeCells count="14">
    <mergeCell ref="A10:I10"/>
    <mergeCell ref="A1:M1"/>
    <mergeCell ref="E2:G2"/>
    <mergeCell ref="A3:M3"/>
    <mergeCell ref="A4:A6"/>
    <mergeCell ref="B4:D6"/>
    <mergeCell ref="F4:F6"/>
    <mergeCell ref="G4:G6"/>
    <mergeCell ref="H4:H5"/>
    <mergeCell ref="I4:I5"/>
    <mergeCell ref="J4:K4"/>
    <mergeCell ref="L4:L5"/>
    <mergeCell ref="M4:M5"/>
    <mergeCell ref="J5:K5"/>
  </mergeCells>
  <pageMargins left="0.17" right="0.17" top="0.38" bottom="0.39370078740157483" header="0.31496062992125984" footer="0.31496062992125984"/>
  <pageSetup paperSize="9" scale="83" firstPageNumber="13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May</dc:creator>
  <cp:keywords/>
  <dc:description/>
  <cp:lastModifiedBy>ศรีวรินทร์  เลิศวิลัย</cp:lastModifiedBy>
  <cp:revision/>
  <dcterms:created xsi:type="dcterms:W3CDTF">2014-05-04T07:06:02Z</dcterms:created>
  <dcterms:modified xsi:type="dcterms:W3CDTF">2021-09-27T06:12:17Z</dcterms:modified>
  <cp:category/>
  <cp:contentStatus/>
</cp:coreProperties>
</file>